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Nápověda" sheetId="1" r:id="rId1"/>
    <sheet name="Data" sheetId="2" r:id="rId2"/>
    <sheet name="Výpočty" sheetId="3" r:id="rId3"/>
    <sheet name="Změny" sheetId="4" r:id="rId4"/>
  </sheets>
  <definedNames/>
  <calcPr fullCalcOnLoad="1"/>
</workbook>
</file>

<file path=xl/sharedStrings.xml><?xml version="1.0" encoding="utf-8"?>
<sst xmlns="http://schemas.openxmlformats.org/spreadsheetml/2006/main" count="71" uniqueCount="47">
  <si>
    <t>Místní hovor</t>
  </si>
  <si>
    <t>Meziměsto</t>
  </si>
  <si>
    <t>Internet (Kč)</t>
  </si>
  <si>
    <t>Období</t>
  </si>
  <si>
    <t>špička</t>
  </si>
  <si>
    <t>mimo šp.</t>
  </si>
  <si>
    <t>PRUMĚR</t>
  </si>
  <si>
    <t>HOME MINI</t>
  </si>
  <si>
    <t>HOME STANDARD</t>
  </si>
  <si>
    <t>Standard 2001</t>
  </si>
  <si>
    <t>paušál</t>
  </si>
  <si>
    <t>volný kredit</t>
  </si>
  <si>
    <t>špička město</t>
  </si>
  <si>
    <t>mimošpičku město</t>
  </si>
  <si>
    <t>špička meziměsto</t>
  </si>
  <si>
    <t>mimošpičku meziměsto</t>
  </si>
  <si>
    <t xml:space="preserve">internet špička </t>
  </si>
  <si>
    <t>internet mimošpičku</t>
  </si>
  <si>
    <t>PRŮMĚRNÁ CENA</t>
  </si>
  <si>
    <t>počet minut internet</t>
  </si>
  <si>
    <t>převod na desetinná čísla</t>
  </si>
  <si>
    <t>Celkem</t>
  </si>
  <si>
    <t>průměrné zdražení</t>
  </si>
  <si>
    <t>oproti roku 2001</t>
  </si>
  <si>
    <t>---</t>
  </si>
  <si>
    <t>HOME MAXI</t>
  </si>
  <si>
    <t>HOME INTERNET</t>
  </si>
  <si>
    <t>mobilní sítě</t>
  </si>
  <si>
    <t>Mobil</t>
  </si>
  <si>
    <t>celý den</t>
  </si>
  <si>
    <t>desetinně</t>
  </si>
  <si>
    <t>H.STANDARD+I-surf</t>
  </si>
  <si>
    <t>H.STANDARD+i-nonstop</t>
  </si>
  <si>
    <t>!!! Vyplňte pouze žlutě podbarvená pole !!!</t>
  </si>
  <si>
    <t>Měsíční poplatky</t>
  </si>
  <si>
    <r>
      <t xml:space="preserve">!!! U položky </t>
    </r>
    <r>
      <rPr>
        <b/>
        <sz val="10"/>
        <rFont val="Arial CE"/>
        <family val="2"/>
      </rPr>
      <t>Internet</t>
    </r>
    <r>
      <rPr>
        <sz val="10"/>
        <rFont val="Arial CE"/>
        <family val="0"/>
      </rPr>
      <t xml:space="preserve"> zadejte částku v korunách (bez symbolu Kč) !!!</t>
    </r>
  </si>
  <si>
    <t>!!! V případě, že nevyplníte některý měsíc, vymažte políčko pomocí tlačítka Del !!!</t>
  </si>
  <si>
    <r>
      <t xml:space="preserve">!!! Hodnoty zadávejte ve formátu </t>
    </r>
    <r>
      <rPr>
        <b/>
        <sz val="10"/>
        <rFont val="Arial CE"/>
        <family val="2"/>
      </rPr>
      <t>hh:mm:ss</t>
    </r>
    <r>
      <rPr>
        <sz val="10"/>
        <rFont val="Arial CE"/>
        <family val="2"/>
      </rPr>
      <t xml:space="preserve"> (hodiny:minuty:sekundy) !!!</t>
    </r>
  </si>
  <si>
    <t>verze 1.1</t>
  </si>
  <si>
    <t>Opravy a vylepšení jednotlivých verzí</t>
  </si>
  <si>
    <t>\ byl opraven výpočet tarifu HOME Internet</t>
  </si>
  <si>
    <t>http://design.euweb.cz/telecom.htm</t>
  </si>
  <si>
    <t>\ podporu programu a informace o novinkách lze nalézt na :</t>
  </si>
  <si>
    <r>
      <t>Telecom Tarify 2002 v1.2</t>
    </r>
    <r>
      <rPr>
        <sz val="10"/>
        <rFont val="Arial CE"/>
        <family val="0"/>
      </rPr>
      <t xml:space="preserve">    Luděk Pikard - </t>
    </r>
    <r>
      <rPr>
        <i/>
        <sz val="10"/>
        <rFont val="Arial CE"/>
        <family val="2"/>
      </rPr>
      <t>pikard@sito.cz         informace o novinkách a podpora na</t>
    </r>
    <r>
      <rPr>
        <b/>
        <sz val="10"/>
        <rFont val="Arial CE"/>
        <family val="2"/>
      </rPr>
      <t xml:space="preserve"> http://design.euweb.cz/telecom.htm</t>
    </r>
  </si>
  <si>
    <t>verze 1.2</t>
  </si>
  <si>
    <t>\ opraven výpočet tarifu HOME Standard + i-surf</t>
  </si>
  <si>
    <r>
      <t>Telecom Tarify 2002 v1.2</t>
    </r>
    <r>
      <rPr>
        <sz val="10"/>
        <rFont val="Arial CE"/>
        <family val="0"/>
      </rPr>
      <t xml:space="preserve">    Luděk Pikard - </t>
    </r>
    <r>
      <rPr>
        <i/>
        <sz val="10"/>
        <rFont val="Arial CE"/>
        <family val="2"/>
      </rPr>
      <t>pikard@sito.cz         informace o novinkách a podpora na</t>
    </r>
    <r>
      <rPr>
        <b/>
        <i/>
        <sz val="10"/>
        <rFont val="Arial CE"/>
        <family val="2"/>
      </rPr>
      <t xml:space="preserve"> </t>
    </r>
    <r>
      <rPr>
        <b/>
        <sz val="10"/>
        <rFont val="Arial CE"/>
        <family val="2"/>
      </rPr>
      <t>http://design.euweb.cz/telecom.htm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</si>
</sst>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\ &quot;Kč&quot;"/>
    <numFmt numFmtId="166" formatCode="#,##0.00\ &quot;Kč&quot;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sz val="15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1" fontId="1" fillId="0" borderId="6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21" fontId="1" fillId="0" borderId="7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166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5" fillId="0" borderId="1" xfId="0" applyFont="1" applyBorder="1" applyAlignment="1">
      <alignment/>
    </xf>
    <xf numFmtId="17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21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21" fontId="0" fillId="2" borderId="18" xfId="0" applyNumberFormat="1" applyFill="1" applyBorder="1" applyAlignment="1">
      <alignment/>
    </xf>
    <xf numFmtId="21" fontId="0" fillId="2" borderId="19" xfId="0" applyNumberFormat="1" applyFill="1" applyBorder="1" applyAlignment="1">
      <alignment/>
    </xf>
    <xf numFmtId="165" fontId="0" fillId="2" borderId="19" xfId="0" applyNumberFormat="1" applyFill="1" applyBorder="1" applyAlignment="1">
      <alignment/>
    </xf>
    <xf numFmtId="21" fontId="0" fillId="2" borderId="20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166" fontId="4" fillId="3" borderId="25" xfId="0" applyNumberFormat="1" applyFont="1" applyFill="1" applyBorder="1" applyAlignment="1">
      <alignment/>
    </xf>
    <xf numFmtId="166" fontId="4" fillId="3" borderId="7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" xfId="0" applyBorder="1" applyAlignment="1">
      <alignment/>
    </xf>
    <xf numFmtId="9" fontId="0" fillId="0" borderId="22" xfId="0" applyNumberFormat="1" applyBorder="1" applyAlignment="1">
      <alignment/>
    </xf>
    <xf numFmtId="166" fontId="4" fillId="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/>
    </xf>
    <xf numFmtId="0" fontId="0" fillId="3" borderId="28" xfId="0" applyFill="1" applyBorder="1" applyAlignment="1">
      <alignment/>
    </xf>
    <xf numFmtId="166" fontId="0" fillId="3" borderId="28" xfId="0" applyNumberFormat="1" applyFill="1" applyBorder="1" applyAlignment="1">
      <alignment/>
    </xf>
    <xf numFmtId="0" fontId="0" fillId="3" borderId="29" xfId="0" applyFill="1" applyBorder="1" applyAlignment="1">
      <alignment/>
    </xf>
    <xf numFmtId="166" fontId="4" fillId="3" borderId="3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31" xfId="0" applyBorder="1" applyAlignment="1" quotePrefix="1">
      <alignment horizontal="right"/>
    </xf>
    <xf numFmtId="0" fontId="4" fillId="3" borderId="32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1" fillId="4" borderId="3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6" fontId="0" fillId="0" borderId="34" xfId="0" applyNumberFormat="1" applyFon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21" fontId="0" fillId="0" borderId="34" xfId="0" applyNumberFormat="1" applyFont="1" applyBorder="1" applyAlignment="1">
      <alignment horizontal="center"/>
    </xf>
    <xf numFmtId="21" fontId="0" fillId="0" borderId="36" xfId="0" applyNumberFormat="1" applyFont="1" applyBorder="1" applyAlignment="1">
      <alignment horizontal="center"/>
    </xf>
    <xf numFmtId="21" fontId="0" fillId="0" borderId="3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7" fillId="0" borderId="0" xfId="18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esign.euweb.cz/teleco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workbookViewId="0" topLeftCell="A1">
      <selection activeCell="A2" sqref="A2"/>
    </sheetView>
  </sheetViews>
  <sheetFormatPr defaultColWidth="9.00390625" defaultRowHeight="12.75"/>
  <sheetData>
    <row r="1" spans="1:13" ht="12.75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13" ht="12" customHeight="1"/>
  </sheetData>
  <mergeCells count="1">
    <mergeCell ref="A1:M1"/>
  </mergeCells>
  <printOptions/>
  <pageMargins left="0.21" right="0.2" top="1" bottom="0.73" header="0.4921259845" footer="0.4921259845"/>
  <pageSetup horizontalDpi="180" verticalDpi="180" orientation="portrait" paperSize="9" r:id="rId3"/>
  <legacyDrawing r:id="rId2"/>
  <oleObjects>
    <oleObject progId="Word.Document.8" shapeId="8910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00390625" defaultRowHeight="12.75"/>
  <cols>
    <col min="1" max="1" width="16.25390625" style="0" customWidth="1"/>
  </cols>
  <sheetData>
    <row r="1" spans="1:13" ht="12.75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8" ht="12.75">
      <c r="A2" s="66"/>
      <c r="B2" s="67"/>
      <c r="C2" s="67"/>
      <c r="D2" s="67"/>
      <c r="E2" s="67"/>
      <c r="F2" s="67"/>
      <c r="G2" s="67"/>
      <c r="H2" s="67"/>
    </row>
    <row r="3" ht="12.75">
      <c r="A3" s="54" t="s">
        <v>33</v>
      </c>
    </row>
    <row r="4" ht="12.75">
      <c r="A4" s="55" t="s">
        <v>37</v>
      </c>
    </row>
    <row r="5" ht="12.75">
      <c r="A5" t="s">
        <v>35</v>
      </c>
    </row>
    <row r="6" ht="12.75">
      <c r="A6" t="s">
        <v>36</v>
      </c>
    </row>
    <row r="7" ht="13.5" thickBot="1"/>
    <row r="8" spans="1:8" ht="13.5" customHeight="1">
      <c r="A8" s="77" t="s">
        <v>3</v>
      </c>
      <c r="B8" s="11" t="s">
        <v>0</v>
      </c>
      <c r="C8" s="6"/>
      <c r="D8" s="11" t="s">
        <v>1</v>
      </c>
      <c r="E8" s="14"/>
      <c r="F8" s="5" t="s">
        <v>2</v>
      </c>
      <c r="G8" s="6"/>
      <c r="H8" s="23" t="s">
        <v>28</v>
      </c>
    </row>
    <row r="9" spans="1:8" ht="13.5" thickBot="1">
      <c r="A9" s="78"/>
      <c r="B9" s="12" t="s">
        <v>4</v>
      </c>
      <c r="C9" s="8" t="s">
        <v>5</v>
      </c>
      <c r="D9" s="12" t="s">
        <v>4</v>
      </c>
      <c r="E9" s="15" t="s">
        <v>5</v>
      </c>
      <c r="F9" s="7" t="s">
        <v>4</v>
      </c>
      <c r="G9" s="8" t="s">
        <v>5</v>
      </c>
      <c r="H9" s="24" t="s">
        <v>29</v>
      </c>
    </row>
    <row r="10" spans="1:8" ht="12.75">
      <c r="A10" s="27">
        <v>36892</v>
      </c>
      <c r="B10" s="28">
        <v>0</v>
      </c>
      <c r="C10" s="28">
        <v>0</v>
      </c>
      <c r="D10" s="28">
        <v>0</v>
      </c>
      <c r="E10" s="28">
        <v>0</v>
      </c>
      <c r="F10" s="29">
        <v>0</v>
      </c>
      <c r="G10" s="29">
        <v>0</v>
      </c>
      <c r="H10" s="30">
        <v>0</v>
      </c>
    </row>
    <row r="11" spans="1:8" ht="12.75">
      <c r="A11" s="25">
        <v>36923</v>
      </c>
      <c r="B11" s="28">
        <v>0</v>
      </c>
      <c r="C11" s="28">
        <v>0</v>
      </c>
      <c r="D11" s="28">
        <v>0</v>
      </c>
      <c r="E11" s="28">
        <v>0</v>
      </c>
      <c r="F11" s="29">
        <v>0</v>
      </c>
      <c r="G11" s="29">
        <v>0</v>
      </c>
      <c r="H11" s="30">
        <v>0</v>
      </c>
    </row>
    <row r="12" spans="1:8" ht="12.75">
      <c r="A12" s="25">
        <v>36951</v>
      </c>
      <c r="B12" s="28">
        <v>0</v>
      </c>
      <c r="C12" s="28">
        <v>0</v>
      </c>
      <c r="D12" s="28">
        <v>0</v>
      </c>
      <c r="E12" s="28">
        <v>0</v>
      </c>
      <c r="F12" s="29">
        <v>0</v>
      </c>
      <c r="G12" s="29">
        <v>0</v>
      </c>
      <c r="H12" s="30">
        <v>0</v>
      </c>
    </row>
    <row r="13" spans="1:8" ht="12.75">
      <c r="A13" s="25">
        <v>36982</v>
      </c>
      <c r="B13" s="28">
        <v>0</v>
      </c>
      <c r="C13" s="28">
        <v>0</v>
      </c>
      <c r="D13" s="28">
        <v>0</v>
      </c>
      <c r="E13" s="28">
        <v>0</v>
      </c>
      <c r="F13" s="29">
        <v>0</v>
      </c>
      <c r="G13" s="29">
        <v>0</v>
      </c>
      <c r="H13" s="30">
        <v>0</v>
      </c>
    </row>
    <row r="14" spans="1:8" ht="12.75">
      <c r="A14" s="25">
        <v>37012</v>
      </c>
      <c r="B14" s="28">
        <v>0</v>
      </c>
      <c r="C14" s="28">
        <v>0</v>
      </c>
      <c r="D14" s="28">
        <v>0</v>
      </c>
      <c r="E14" s="28">
        <v>0</v>
      </c>
      <c r="F14" s="29">
        <v>0</v>
      </c>
      <c r="G14" s="29">
        <v>0</v>
      </c>
      <c r="H14" s="30">
        <v>0</v>
      </c>
    </row>
    <row r="15" spans="1:8" ht="12.75">
      <c r="A15" s="25">
        <v>37043</v>
      </c>
      <c r="B15" s="28">
        <v>0</v>
      </c>
      <c r="C15" s="28">
        <v>0</v>
      </c>
      <c r="D15" s="28">
        <v>0</v>
      </c>
      <c r="E15" s="28">
        <v>0</v>
      </c>
      <c r="F15" s="29">
        <v>0</v>
      </c>
      <c r="G15" s="29">
        <v>0</v>
      </c>
      <c r="H15" s="30">
        <v>0</v>
      </c>
    </row>
    <row r="16" spans="1:8" ht="12.75">
      <c r="A16" s="25">
        <v>37073</v>
      </c>
      <c r="B16" s="28">
        <v>0</v>
      </c>
      <c r="C16" s="28">
        <v>0</v>
      </c>
      <c r="D16" s="28">
        <v>0</v>
      </c>
      <c r="E16" s="28">
        <v>0</v>
      </c>
      <c r="F16" s="29">
        <v>0</v>
      </c>
      <c r="G16" s="29">
        <v>0</v>
      </c>
      <c r="H16" s="30">
        <v>0</v>
      </c>
    </row>
    <row r="17" spans="1:8" ht="12.75">
      <c r="A17" s="25">
        <v>37104</v>
      </c>
      <c r="B17" s="28">
        <v>0</v>
      </c>
      <c r="C17" s="28">
        <v>0</v>
      </c>
      <c r="D17" s="28">
        <v>0</v>
      </c>
      <c r="E17" s="28">
        <v>0</v>
      </c>
      <c r="F17" s="29">
        <v>0</v>
      </c>
      <c r="G17" s="29">
        <v>0</v>
      </c>
      <c r="H17" s="30">
        <v>0</v>
      </c>
    </row>
    <row r="18" spans="1:8" ht="12.75">
      <c r="A18" s="25">
        <v>37135</v>
      </c>
      <c r="B18" s="28">
        <v>0</v>
      </c>
      <c r="C18" s="28">
        <v>0</v>
      </c>
      <c r="D18" s="28">
        <v>0</v>
      </c>
      <c r="E18" s="28">
        <v>0</v>
      </c>
      <c r="F18" s="29">
        <v>0</v>
      </c>
      <c r="G18" s="29">
        <v>0</v>
      </c>
      <c r="H18" s="30">
        <v>0</v>
      </c>
    </row>
    <row r="19" spans="1:8" ht="12.75">
      <c r="A19" s="25">
        <v>37165</v>
      </c>
      <c r="B19" s="28">
        <v>0</v>
      </c>
      <c r="C19" s="28">
        <v>0</v>
      </c>
      <c r="D19" s="28">
        <v>0</v>
      </c>
      <c r="E19" s="28">
        <v>0</v>
      </c>
      <c r="F19" s="29">
        <v>0</v>
      </c>
      <c r="G19" s="29">
        <v>0</v>
      </c>
      <c r="H19" s="30">
        <v>0</v>
      </c>
    </row>
    <row r="20" spans="1:8" ht="12.75">
      <c r="A20" s="25">
        <v>37196</v>
      </c>
      <c r="B20" s="28">
        <v>0</v>
      </c>
      <c r="C20" s="28">
        <v>0</v>
      </c>
      <c r="D20" s="28">
        <v>0</v>
      </c>
      <c r="E20" s="28">
        <v>0</v>
      </c>
      <c r="F20" s="29">
        <v>0</v>
      </c>
      <c r="G20" s="29">
        <v>0</v>
      </c>
      <c r="H20" s="30">
        <v>0</v>
      </c>
    </row>
    <row r="21" spans="1:8" ht="13.5" thickBot="1">
      <c r="A21" s="26">
        <v>37226</v>
      </c>
      <c r="B21" s="31"/>
      <c r="C21" s="31"/>
      <c r="D21" s="31"/>
      <c r="E21" s="31"/>
      <c r="F21" s="32"/>
      <c r="G21" s="32"/>
      <c r="H21" s="33"/>
    </row>
    <row r="22" spans="1:7" ht="13.5" thickBot="1">
      <c r="A22" s="1"/>
      <c r="B22" s="2"/>
      <c r="C22" s="2"/>
      <c r="D22" s="2"/>
      <c r="E22" s="2"/>
      <c r="F22" s="3"/>
      <c r="G22" s="3"/>
    </row>
    <row r="23" spans="1:8" ht="12.75">
      <c r="A23" s="79" t="s">
        <v>6</v>
      </c>
      <c r="B23" s="5" t="s">
        <v>0</v>
      </c>
      <c r="C23" s="6"/>
      <c r="D23" s="11" t="s">
        <v>1</v>
      </c>
      <c r="E23" s="14"/>
      <c r="F23" s="5" t="s">
        <v>2</v>
      </c>
      <c r="G23" s="6"/>
      <c r="H23" s="23" t="s">
        <v>28</v>
      </c>
    </row>
    <row r="24" spans="1:8" ht="13.5" thickBot="1">
      <c r="A24" s="80"/>
      <c r="B24" s="7" t="s">
        <v>4</v>
      </c>
      <c r="C24" s="8" t="s">
        <v>5</v>
      </c>
      <c r="D24" s="12" t="s">
        <v>4</v>
      </c>
      <c r="E24" s="15" t="s">
        <v>5</v>
      </c>
      <c r="F24" s="7" t="s">
        <v>4</v>
      </c>
      <c r="G24" s="8" t="s">
        <v>5</v>
      </c>
      <c r="H24" s="24" t="s">
        <v>29</v>
      </c>
    </row>
    <row r="25" spans="1:8" ht="13.5" thickBot="1">
      <c r="A25" s="80"/>
      <c r="B25" s="9">
        <f aca="true" t="shared" si="0" ref="B25:H25">AVERAGE(B10:B21)</f>
        <v>0</v>
      </c>
      <c r="C25" s="13">
        <f t="shared" si="0"/>
        <v>0</v>
      </c>
      <c r="D25" s="9">
        <f t="shared" si="0"/>
        <v>0</v>
      </c>
      <c r="E25" s="13">
        <f t="shared" si="0"/>
        <v>0</v>
      </c>
      <c r="F25" s="16">
        <f t="shared" si="0"/>
        <v>0</v>
      </c>
      <c r="G25" s="10">
        <f t="shared" si="0"/>
        <v>0</v>
      </c>
      <c r="H25" s="13">
        <f t="shared" si="0"/>
        <v>0</v>
      </c>
    </row>
    <row r="26" spans="1:8" ht="13.5" thickBot="1">
      <c r="A26" s="80"/>
      <c r="B26" s="74" t="s">
        <v>20</v>
      </c>
      <c r="C26" s="75"/>
      <c r="D26" s="75"/>
      <c r="E26" s="76"/>
      <c r="F26" s="72" t="s">
        <v>19</v>
      </c>
      <c r="G26" s="73"/>
      <c r="H26" s="23" t="s">
        <v>30</v>
      </c>
    </row>
    <row r="27" spans="1:8" ht="13.5" thickBot="1">
      <c r="A27" s="81"/>
      <c r="B27" s="17">
        <f>HOUR(B25)*60+MINUTE(B25)+(SECOND(B25)/60)</f>
        <v>0</v>
      </c>
      <c r="C27" s="17">
        <f>HOUR(C25)*60+MINUTE(C25)+(SECOND(C25)/60)</f>
        <v>0</v>
      </c>
      <c r="D27" s="17">
        <f>HOUR(D25)*60+MINUTE(D25)+(SECOND(D25)/60)</f>
        <v>0</v>
      </c>
      <c r="E27" s="17">
        <f>HOUR(E25)*60+MINUTE(E25)+(SECOND(E25)/60)</f>
        <v>0</v>
      </c>
      <c r="F27" s="17">
        <f>F25/Výpočty!B10</f>
        <v>0</v>
      </c>
      <c r="G27" s="18">
        <f>G25/Výpočty!B11</f>
        <v>0</v>
      </c>
      <c r="H27" s="17">
        <f>HOUR(H25)*60+MINUTE(H25)+(SECOND(H25)/60)</f>
        <v>0</v>
      </c>
    </row>
  </sheetData>
  <mergeCells count="5">
    <mergeCell ref="A1:M1"/>
    <mergeCell ref="F26:G26"/>
    <mergeCell ref="B26:E26"/>
    <mergeCell ref="A8:A9"/>
    <mergeCell ref="A23:A27"/>
  </mergeCells>
  <printOptions/>
  <pageMargins left="0.75" right="0.75" top="1" bottom="1" header="0.4921259845" footer="0.4921259845"/>
  <pageSetup horizontalDpi="180" verticalDpi="18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F1">
      <selection activeCell="F24" sqref="F24"/>
    </sheetView>
  </sheetViews>
  <sheetFormatPr defaultColWidth="9.00390625" defaultRowHeight="12.75"/>
  <cols>
    <col min="1" max="1" width="20.375" style="0" customWidth="1"/>
    <col min="2" max="2" width="21.75390625" style="0" customWidth="1"/>
    <col min="3" max="3" width="25.75390625" style="0" customWidth="1"/>
    <col min="4" max="4" width="22.125" style="0" customWidth="1"/>
    <col min="5" max="5" width="22.875" style="0" customWidth="1"/>
    <col min="6" max="6" width="27.00390625" style="0" customWidth="1"/>
    <col min="7" max="7" width="32.75390625" style="0" customWidth="1"/>
    <col min="8" max="8" width="28.125" style="0" customWidth="1"/>
  </cols>
  <sheetData>
    <row r="1" spans="1:8" ht="13.5" thickBot="1">
      <c r="A1" s="85" t="s">
        <v>43</v>
      </c>
      <c r="B1" s="86"/>
      <c r="C1" s="86"/>
      <c r="D1" s="86"/>
      <c r="E1" s="86"/>
      <c r="F1" s="86"/>
      <c r="G1" s="86"/>
      <c r="H1" s="87"/>
    </row>
    <row r="2" spans="1:8" ht="12.75">
      <c r="A2" s="44"/>
      <c r="B2" s="56">
        <v>2001</v>
      </c>
      <c r="C2" s="82">
        <v>2002</v>
      </c>
      <c r="D2" s="83"/>
      <c r="E2" s="83"/>
      <c r="F2" s="83"/>
      <c r="G2" s="83"/>
      <c r="H2" s="84"/>
    </row>
    <row r="3" spans="1:8" ht="18.75">
      <c r="A3" s="65" t="s">
        <v>34</v>
      </c>
      <c r="B3" s="57" t="s">
        <v>9</v>
      </c>
      <c r="C3" s="35" t="s">
        <v>8</v>
      </c>
      <c r="D3" s="19" t="s">
        <v>7</v>
      </c>
      <c r="E3" s="19" t="s">
        <v>25</v>
      </c>
      <c r="F3" s="19" t="s">
        <v>26</v>
      </c>
      <c r="G3" s="19" t="s">
        <v>32</v>
      </c>
      <c r="H3" s="36" t="s">
        <v>31</v>
      </c>
    </row>
    <row r="4" spans="1:8" ht="12.75">
      <c r="A4" s="45" t="s">
        <v>10</v>
      </c>
      <c r="B4" s="58">
        <v>175</v>
      </c>
      <c r="C4" s="37">
        <v>299</v>
      </c>
      <c r="D4" s="4">
        <v>190</v>
      </c>
      <c r="E4" s="4">
        <v>499</v>
      </c>
      <c r="F4" s="4">
        <v>399</v>
      </c>
      <c r="G4" s="4">
        <f>299+159</f>
        <v>458</v>
      </c>
      <c r="H4" s="38">
        <f>299+360</f>
        <v>659</v>
      </c>
    </row>
    <row r="5" spans="1:8" ht="12.75">
      <c r="A5" s="45" t="s">
        <v>11</v>
      </c>
      <c r="B5" s="58">
        <v>0</v>
      </c>
      <c r="C5" s="37">
        <v>90</v>
      </c>
      <c r="D5" s="4">
        <v>90</v>
      </c>
      <c r="E5" s="4">
        <v>280</v>
      </c>
      <c r="F5" s="4">
        <v>0</v>
      </c>
      <c r="G5" s="4">
        <v>90</v>
      </c>
      <c r="H5" s="38">
        <v>90</v>
      </c>
    </row>
    <row r="6" spans="1:8" ht="12.75">
      <c r="A6" s="45" t="s">
        <v>12</v>
      </c>
      <c r="B6" s="58">
        <v>1.45</v>
      </c>
      <c r="C6" s="37">
        <v>1.4</v>
      </c>
      <c r="D6" s="4">
        <v>2.8</v>
      </c>
      <c r="E6" s="4">
        <v>1.4</v>
      </c>
      <c r="F6" s="4">
        <v>1.4</v>
      </c>
      <c r="G6" s="4">
        <v>1.4</v>
      </c>
      <c r="H6" s="38">
        <v>1.4</v>
      </c>
    </row>
    <row r="7" spans="1:8" ht="12.75">
      <c r="A7" s="45" t="s">
        <v>13</v>
      </c>
      <c r="B7" s="58">
        <v>0.8</v>
      </c>
      <c r="C7" s="37">
        <v>0.7</v>
      </c>
      <c r="D7" s="4">
        <v>1.4</v>
      </c>
      <c r="E7" s="4">
        <v>0.7</v>
      </c>
      <c r="F7" s="4">
        <v>0.7</v>
      </c>
      <c r="G7" s="4">
        <v>0.7</v>
      </c>
      <c r="H7" s="38">
        <v>0.7</v>
      </c>
    </row>
    <row r="8" spans="1:8" ht="12.75">
      <c r="A8" s="45" t="s">
        <v>14</v>
      </c>
      <c r="B8" s="58">
        <v>3.7</v>
      </c>
      <c r="C8" s="37">
        <v>3.65</v>
      </c>
      <c r="D8" s="4">
        <v>7.3</v>
      </c>
      <c r="E8" s="4">
        <v>3.3</v>
      </c>
      <c r="F8" s="4">
        <v>3.65</v>
      </c>
      <c r="G8" s="4">
        <v>3.65</v>
      </c>
      <c r="H8" s="38">
        <v>3.65</v>
      </c>
    </row>
    <row r="9" spans="1:8" ht="12.75">
      <c r="A9" s="46" t="s">
        <v>15</v>
      </c>
      <c r="B9" s="58">
        <v>1.8</v>
      </c>
      <c r="C9" s="37">
        <v>1.7</v>
      </c>
      <c r="D9" s="4">
        <v>3.4</v>
      </c>
      <c r="E9" s="4">
        <v>1.6</v>
      </c>
      <c r="F9" s="4">
        <v>1.7</v>
      </c>
      <c r="G9" s="4">
        <v>1.7</v>
      </c>
      <c r="H9" s="38">
        <v>1.7</v>
      </c>
    </row>
    <row r="10" spans="1:8" ht="12.75">
      <c r="A10" s="45" t="s">
        <v>16</v>
      </c>
      <c r="B10" s="58">
        <f>(3*2.6+54*2.6/3)/60</f>
        <v>0.9100000000000001</v>
      </c>
      <c r="C10" s="37">
        <f>(14+0.8*50)/60</f>
        <v>0.9</v>
      </c>
      <c r="D10" s="20">
        <f>(20+1.15*50)/60</f>
        <v>1.2916666666666667</v>
      </c>
      <c r="E10" s="4">
        <f>(14+0.8*50)/60</f>
        <v>0.9</v>
      </c>
      <c r="F10" s="4">
        <f>(14+0.8*50)/60</f>
        <v>0.9</v>
      </c>
      <c r="G10" s="4">
        <f>(13.5+0.6*50)/60</f>
        <v>0.725</v>
      </c>
      <c r="H10" s="38">
        <f>(14+0.8*50)/60</f>
        <v>0.9</v>
      </c>
    </row>
    <row r="11" spans="1:8" ht="12.75">
      <c r="A11" s="45" t="s">
        <v>17</v>
      </c>
      <c r="B11" s="58">
        <f>15.6/60</f>
        <v>0.26</v>
      </c>
      <c r="C11" s="37">
        <f>(5.5+0.25*50)/60</f>
        <v>0.3</v>
      </c>
      <c r="D11" s="4">
        <f>(8+0.35*50)/60</f>
        <v>0.425</v>
      </c>
      <c r="E11" s="4">
        <f>(5.5+0.25*50)/60</f>
        <v>0.3</v>
      </c>
      <c r="F11" s="4">
        <f>(5.5+0.25*50)/60</f>
        <v>0.3</v>
      </c>
      <c r="G11" s="4">
        <f>(5.3+0.2*50)/60</f>
        <v>0.255</v>
      </c>
      <c r="H11" s="38">
        <f>(5.5+0.25*50)/60</f>
        <v>0.3</v>
      </c>
    </row>
    <row r="12" spans="1:8" ht="12.75">
      <c r="A12" s="45" t="s">
        <v>27</v>
      </c>
      <c r="B12" s="58">
        <v>6.8</v>
      </c>
      <c r="C12" s="37">
        <v>6.8</v>
      </c>
      <c r="D12" s="4">
        <v>9.4</v>
      </c>
      <c r="E12" s="4">
        <v>6.3</v>
      </c>
      <c r="F12" s="4">
        <v>6.8</v>
      </c>
      <c r="G12" s="4">
        <v>6.8</v>
      </c>
      <c r="H12" s="38">
        <v>6.8</v>
      </c>
    </row>
    <row r="13" spans="1:8" ht="12.75">
      <c r="A13" s="45"/>
      <c r="B13" s="58"/>
      <c r="C13" s="37"/>
      <c r="D13" s="4"/>
      <c r="E13" s="4"/>
      <c r="F13" s="4"/>
      <c r="G13" s="4"/>
      <c r="H13" s="38"/>
    </row>
    <row r="14" spans="1:8" ht="12.75">
      <c r="A14" s="45" t="s">
        <v>18</v>
      </c>
      <c r="B14" s="58"/>
      <c r="C14" s="37"/>
      <c r="D14" s="4"/>
      <c r="E14" s="4"/>
      <c r="F14" s="4"/>
      <c r="G14" s="4"/>
      <c r="H14" s="38"/>
    </row>
    <row r="15" spans="1:8" ht="12.75">
      <c r="A15" s="45"/>
      <c r="B15" s="58"/>
      <c r="C15" s="37"/>
      <c r="D15" s="4"/>
      <c r="E15" s="4"/>
      <c r="F15" s="4"/>
      <c r="G15" s="4"/>
      <c r="H15" s="38"/>
    </row>
    <row r="16" spans="1:8" ht="12.75">
      <c r="A16" s="45" t="s">
        <v>12</v>
      </c>
      <c r="B16" s="59">
        <f>B6*Data!$B27</f>
        <v>0</v>
      </c>
      <c r="C16" s="39">
        <f>C6*Data!$B27</f>
        <v>0</v>
      </c>
      <c r="D16" s="21">
        <f>D6*Data!$B27</f>
        <v>0</v>
      </c>
      <c r="E16" s="21">
        <f>E6*Data!$B27</f>
        <v>0</v>
      </c>
      <c r="F16" s="21">
        <f>F6*Data!$B27</f>
        <v>0</v>
      </c>
      <c r="G16" s="21">
        <f>G6*Data!$B27</f>
        <v>0</v>
      </c>
      <c r="H16" s="40">
        <f>H6*Data!$B27</f>
        <v>0</v>
      </c>
    </row>
    <row r="17" spans="1:8" ht="12.75">
      <c r="A17" s="45" t="s">
        <v>13</v>
      </c>
      <c r="B17" s="59">
        <f>B7*Data!$C27</f>
        <v>0</v>
      </c>
      <c r="C17" s="39">
        <f>C7*Data!$C27</f>
        <v>0</v>
      </c>
      <c r="D17" s="21">
        <f>D7*Data!$C27</f>
        <v>0</v>
      </c>
      <c r="E17" s="21">
        <f>E7*Data!$C27</f>
        <v>0</v>
      </c>
      <c r="F17" s="21">
        <f>F7*Data!$C27</f>
        <v>0</v>
      </c>
      <c r="G17" s="21">
        <f>G7*Data!$C27</f>
        <v>0</v>
      </c>
      <c r="H17" s="40">
        <f>H7*Data!$C27</f>
        <v>0</v>
      </c>
    </row>
    <row r="18" spans="1:8" ht="12.75">
      <c r="A18" s="45" t="s">
        <v>14</v>
      </c>
      <c r="B18" s="59">
        <f>B8*Data!$D27</f>
        <v>0</v>
      </c>
      <c r="C18" s="39">
        <f>C8*Data!$D27</f>
        <v>0</v>
      </c>
      <c r="D18" s="21">
        <f>D8*Data!$D27</f>
        <v>0</v>
      </c>
      <c r="E18" s="21">
        <f>E8*Data!$D27</f>
        <v>0</v>
      </c>
      <c r="F18" s="21">
        <f>F8*Data!$D27</f>
        <v>0</v>
      </c>
      <c r="G18" s="21">
        <f>G8*Data!$D27</f>
        <v>0</v>
      </c>
      <c r="H18" s="40">
        <f>H8*Data!$D27</f>
        <v>0</v>
      </c>
    </row>
    <row r="19" spans="1:8" ht="12.75">
      <c r="A19" s="46" t="s">
        <v>15</v>
      </c>
      <c r="B19" s="59">
        <f>B9*Data!$E27</f>
        <v>0</v>
      </c>
      <c r="C19" s="39">
        <f>C9*Data!$E27</f>
        <v>0</v>
      </c>
      <c r="D19" s="21">
        <f>D9*Data!$E27</f>
        <v>0</v>
      </c>
      <c r="E19" s="21">
        <f>E9*Data!$E27</f>
        <v>0</v>
      </c>
      <c r="F19" s="21">
        <f>F9*Data!$E27</f>
        <v>0</v>
      </c>
      <c r="G19" s="21">
        <f>G9*Data!$E27</f>
        <v>0</v>
      </c>
      <c r="H19" s="40">
        <f>H9*Data!$E27</f>
        <v>0</v>
      </c>
    </row>
    <row r="20" spans="1:8" ht="12.75">
      <c r="A20" s="45" t="s">
        <v>16</v>
      </c>
      <c r="B20" s="59">
        <f>B10*Data!$F27</f>
        <v>0</v>
      </c>
      <c r="C20" s="39">
        <f>C10*Data!$F27</f>
        <v>0</v>
      </c>
      <c r="D20" s="21">
        <f>D10*Data!$F27</f>
        <v>0</v>
      </c>
      <c r="E20" s="21">
        <f>E10*Data!$F27</f>
        <v>0</v>
      </c>
      <c r="F20" s="21">
        <f>F10*Data!$F27</f>
        <v>0</v>
      </c>
      <c r="G20" s="21">
        <f>G10*Data!$F27</f>
        <v>0</v>
      </c>
      <c r="H20" s="40">
        <f>H10*Data!$F27</f>
        <v>0</v>
      </c>
    </row>
    <row r="21" spans="1:8" ht="12.75">
      <c r="A21" s="45" t="s">
        <v>17</v>
      </c>
      <c r="B21" s="59">
        <f>B11*Data!$G27</f>
        <v>0</v>
      </c>
      <c r="C21" s="39">
        <f>C11*Data!$G27</f>
        <v>0</v>
      </c>
      <c r="D21" s="21">
        <f>D11*Data!$G27</f>
        <v>0</v>
      </c>
      <c r="E21" s="21">
        <f>E11*Data!$G27</f>
        <v>0</v>
      </c>
      <c r="F21" s="21">
        <f>F11*Data!$G27</f>
        <v>0</v>
      </c>
      <c r="G21" s="21">
        <f>G11*Data!$G27</f>
        <v>0</v>
      </c>
      <c r="H21" s="40">
        <f>H11*Data!$G27</f>
        <v>0</v>
      </c>
    </row>
    <row r="22" spans="1:8" ht="12.75">
      <c r="A22" s="45" t="s">
        <v>27</v>
      </c>
      <c r="B22" s="59">
        <f>B12*Data!$H27</f>
        <v>0</v>
      </c>
      <c r="C22" s="41">
        <f>C12*Data!$H27</f>
        <v>0</v>
      </c>
      <c r="D22" s="34">
        <f>D12*Data!$H27</f>
        <v>0</v>
      </c>
      <c r="E22" s="34">
        <f>E12*Data!$H27</f>
        <v>0</v>
      </c>
      <c r="F22" s="34">
        <f>F12*Data!$H27</f>
        <v>0</v>
      </c>
      <c r="G22" s="34">
        <f>G12*Data!$H27</f>
        <v>0</v>
      </c>
      <c r="H22" s="42">
        <f>H12*Data!$H27</f>
        <v>0</v>
      </c>
    </row>
    <row r="23" spans="1:8" ht="13.5" thickBot="1">
      <c r="A23" s="47"/>
      <c r="B23" s="60"/>
      <c r="C23" s="7"/>
      <c r="D23" s="43"/>
      <c r="E23" s="43"/>
      <c r="F23" s="43"/>
      <c r="G23" s="43"/>
      <c r="H23" s="8"/>
    </row>
    <row r="24" spans="1:8" ht="29.25" customHeight="1" thickBot="1">
      <c r="A24" s="64" t="s">
        <v>21</v>
      </c>
      <c r="B24" s="61">
        <f>SUM(B16:B22)+B4-B5</f>
        <v>175</v>
      </c>
      <c r="C24" s="53">
        <f>IF(C16+C17+C18+C19&gt;C5,C16+C17+C18+C19+C20+C21+C22+C4-C5,C20+C21+C22+C4)</f>
        <v>299</v>
      </c>
      <c r="D24" s="48">
        <f>IF(D16+D17+D18+D19&gt;D5,D16+D17+D18+D19+D20+D21+D22+D4-D5,D20+D21+D22+D4)</f>
        <v>190</v>
      </c>
      <c r="E24" s="48">
        <f>IF(E16+E17+E18+E19+E20+E21+E22&gt;E5,E16+E17+E18+E19+E20+E21+E22+E4-E5,E4)</f>
        <v>499</v>
      </c>
      <c r="F24" s="48">
        <f>F16+F17+F18+F19+F20+IF(F21&lt;234,0,F21-234)+F22+F4-F5</f>
        <v>399</v>
      </c>
      <c r="G24" s="48">
        <f>IF(G16+G17+G18+G19&gt;G5,G16+G17+G18+G19+G20+G21+G22+G4-G5,G20+G21+G22+G4)</f>
        <v>458</v>
      </c>
      <c r="H24" s="49">
        <f>IF(H16+H17+H18+H19&gt;H5,H16+H17+H18+H19+H20+IF(Data!G27&lt;(25*60),0,H21-(25*60)*H11)+H22+H4-H5,H20+IF(Data!G27&lt;(25*60),0,(H21-(25*60)*H11))+H22+H4)</f>
        <v>659</v>
      </c>
    </row>
    <row r="25" spans="1:8" ht="12.75">
      <c r="A25" s="44"/>
      <c r="B25" s="62"/>
      <c r="C25" s="50"/>
      <c r="D25" s="50"/>
      <c r="E25" s="50"/>
      <c r="F25" s="50"/>
      <c r="G25" s="50"/>
      <c r="H25" s="51"/>
    </row>
    <row r="26" spans="1:8" ht="12.75">
      <c r="A26" s="45" t="s">
        <v>22</v>
      </c>
      <c r="B26" s="63" t="s">
        <v>24</v>
      </c>
      <c r="C26" s="22">
        <f aca="true" t="shared" si="0" ref="C26:H26">((C24*100/$B24)-100)/100</f>
        <v>0.7085714285714286</v>
      </c>
      <c r="D26" s="22">
        <f t="shared" si="0"/>
        <v>0.08571428571428569</v>
      </c>
      <c r="E26" s="22">
        <f t="shared" si="0"/>
        <v>1.8514285714285716</v>
      </c>
      <c r="F26" s="22">
        <f t="shared" si="0"/>
        <v>1.28</v>
      </c>
      <c r="G26" s="22">
        <f t="shared" si="0"/>
        <v>1.6171428571428572</v>
      </c>
      <c r="H26" s="52">
        <f t="shared" si="0"/>
        <v>2.7657142857142856</v>
      </c>
    </row>
    <row r="27" spans="1:8" ht="13.5" thickBot="1">
      <c r="A27" s="47" t="s">
        <v>23</v>
      </c>
      <c r="B27" s="12"/>
      <c r="C27" s="43"/>
      <c r="D27" s="43"/>
      <c r="E27" s="43"/>
      <c r="F27" s="43"/>
      <c r="G27" s="43"/>
      <c r="H27" s="8"/>
    </row>
  </sheetData>
  <mergeCells count="2">
    <mergeCell ref="C2:H2"/>
    <mergeCell ref="A1:H1"/>
  </mergeCells>
  <printOptions/>
  <pageMargins left="0.41" right="0.63" top="0.76" bottom="1" header="0.4921259845" footer="0.4921259845"/>
  <pageSetup fitToHeight="1" fitToWidth="1" horizontalDpi="180" verticalDpi="180" orientation="landscape" paperSize="9" scale="70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2" sqref="A2"/>
    </sheetView>
  </sheetViews>
  <sheetFormatPr defaultColWidth="9.00390625" defaultRowHeight="12.75"/>
  <cols>
    <col min="1" max="1" width="10.625" style="0" customWidth="1"/>
  </cols>
  <sheetData>
    <row r="1" spans="1:13" ht="12.75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4" ht="15">
      <c r="A2" s="69" t="s">
        <v>39</v>
      </c>
      <c r="B2" s="68"/>
      <c r="C2" s="68"/>
      <c r="D2" s="68"/>
    </row>
    <row r="4" spans="1:2" ht="12.75">
      <c r="A4" t="s">
        <v>38</v>
      </c>
      <c r="B4" t="s">
        <v>40</v>
      </c>
    </row>
    <row r="5" spans="2:11" ht="12.75">
      <c r="B5" t="s">
        <v>42</v>
      </c>
      <c r="H5" s="88" t="s">
        <v>41</v>
      </c>
      <c r="I5" s="88"/>
      <c r="J5" s="88"/>
      <c r="K5" s="88"/>
    </row>
    <row r="6" spans="1:2" ht="12.75">
      <c r="A6" t="s">
        <v>44</v>
      </c>
      <c r="B6" t="s">
        <v>45</v>
      </c>
    </row>
  </sheetData>
  <mergeCells count="2">
    <mergeCell ref="A1:M1"/>
    <mergeCell ref="H5:K5"/>
  </mergeCells>
  <hyperlinks>
    <hyperlink ref="H5" r:id="rId1" display="http://design.euweb.cz/telecom.ht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Nové tarify Telecomu</dc:title>
  <dc:subject/>
  <dc:creator>Luděk Pikard</dc:creator>
  <cp:keywords/>
  <dc:description>http://design.euweb.cz</dc:description>
  <cp:lastModifiedBy>ČoČkin I.</cp:lastModifiedBy>
  <cp:lastPrinted>2001-12-29T15:12:30Z</cp:lastPrinted>
  <dcterms:created xsi:type="dcterms:W3CDTF">2001-12-24T15:38:12Z</dcterms:created>
  <dcterms:modified xsi:type="dcterms:W3CDTF">2002-01-11T06:07:38Z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