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455" windowHeight="9510" tabRatio="819" activeTab="0"/>
  </bookViews>
  <sheets>
    <sheet name="Opis" sheetId="1" r:id="rId1"/>
    <sheet name="polsko-angielsko-polskie" sheetId="2" r:id="rId2"/>
    <sheet name="Ranking angielskie" sheetId="3" r:id="rId3"/>
    <sheet name="polsko-niemiecko-polskie" sheetId="4" r:id="rId4"/>
    <sheet name="Ranking niemieckie" sheetId="5" r:id="rId5"/>
  </sheets>
  <definedNames>
    <definedName name="Sumy">'polsko-angielsko-polskie'!$I$5:$I$16,'polsko-angielsko-polskie'!$I$19:$I$23,'polsko-angielsko-polskie'!$I$26:$I$29,'polsko-angielsko-polskie'!$I$32:$I$33,'polsko-angielsko-polskie'!$B$36</definedName>
    <definedName name="Sumy2">'polsko-niemiecko-polskie'!$I$5:$I$18,'polsko-niemiecko-polskie'!$I$21:$I$25,'polsko-niemiecko-polskie'!$I$28:$I$31,'polsko-niemiecko-polskie'!$I$34:$I$35,'polsko-niemiecko-polskie'!$B$38</definedName>
  </definedNames>
  <calcPr fullCalcOnLoad="1"/>
</workbook>
</file>

<file path=xl/comments2.xml><?xml version="1.0" encoding="utf-8"?>
<comments xmlns="http://schemas.openxmlformats.org/spreadsheetml/2006/main">
  <authors>
    <author>Vogel Publishing Sp. z o.o.</author>
    <author>Albert Duchnicz</author>
  </authors>
  <commentList>
    <comment ref="C5" authorId="0">
      <text>
        <r>
          <rPr>
            <sz val="8"/>
            <rFont val="Tahoma"/>
            <family val="2"/>
          </rPr>
          <t>liczba haseł, jakość i liczba tłumaczeń, przykłady użycia</t>
        </r>
      </text>
    </comment>
    <comment ref="E5" authorId="0">
      <text>
        <r>
          <rPr>
            <sz val="8"/>
            <rFont val="Tahoma"/>
            <family val="2"/>
          </rPr>
          <t>sposób przedstawienia hasła, prezentacja listy wyrazów hasłowych, obsługa wielu baz leksykalnych (jeżeli dotyczy), ogólna ocena interfejsu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>transkrypcja fonetyczna i wymowa lektora</t>
        </r>
      </text>
    </comment>
    <comment ref="C13" authorId="0">
      <text>
        <r>
          <rPr>
            <sz val="8"/>
            <rFont val="Tahoma"/>
            <family val="2"/>
          </rPr>
          <t>liczba ilustracji i ich adekwatność do haseł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2"/>
          </rPr>
          <t>jakość ilustracji i sposób ich prezentacji</t>
        </r>
      </text>
    </comment>
    <comment ref="C19" authorId="0">
      <text>
        <r>
          <rPr>
            <sz val="8"/>
            <rFont val="Tahoma"/>
            <family val="2"/>
          </rPr>
          <t>wyszukiwanie różnych form gramatycznych, maskowanie liter, wyszukiwanie kilku słów jednocześnie, przeszukiwanie różnych elementów hasła</t>
        </r>
      </text>
    </comment>
    <comment ref="E32" authorId="0">
      <text>
        <r>
          <rPr>
            <sz val="8"/>
            <rFont val="Tahoma"/>
            <family val="2"/>
          </rPr>
          <t>czy trzeba wykonać dodatkowe czynności, aby praca bez płyty była możłiwa</t>
        </r>
      </text>
    </comment>
    <comment ref="E19" authorId="0">
      <text>
        <r>
          <rPr>
            <sz val="8"/>
            <rFont val="Tahoma"/>
            <family val="2"/>
          </rPr>
          <t>łatwość wyszukiwania (wykorzystania mechanizmu wyszukiwawczego), sposób prezentacji wyników wyszukiwania</t>
        </r>
      </text>
    </comment>
    <comment ref="E12" authorId="1">
      <text>
        <r>
          <rPr>
            <sz val="8"/>
            <rFont val="Tahoma"/>
            <family val="2"/>
          </rPr>
          <t>jakość nagrania i sposób odtwarzania</t>
        </r>
      </text>
    </comment>
  </commentList>
</comments>
</file>

<file path=xl/comments3.xml><?xml version="1.0" encoding="utf-8"?>
<comments xmlns="http://schemas.openxmlformats.org/spreadsheetml/2006/main">
  <authors>
    <author>Albert Duchnicz</author>
  </authors>
  <commentList>
    <comment ref="M134" authorId="0">
      <text>
        <r>
          <rPr>
            <b/>
            <sz val="8"/>
            <rFont val="Tahoma"/>
            <family val="0"/>
          </rPr>
          <t>Albert Duchnicz:</t>
        </r>
        <r>
          <rPr>
            <sz val="8"/>
            <rFont val="Tahoma"/>
            <family val="0"/>
          </rPr>
          <t xml:space="preserve">
&gt;10 - 1 pkt.
10  - 1 pkt.
9 - 0,9 pkt.
8 - 0,8 pkt.
7 - 0,7 pkt. Itd.</t>
        </r>
      </text>
    </comment>
  </commentList>
</comments>
</file>

<file path=xl/comments4.xml><?xml version="1.0" encoding="utf-8"?>
<comments xmlns="http://schemas.openxmlformats.org/spreadsheetml/2006/main">
  <authors>
    <author>Vogel Publishing Sp. z o.o.</author>
    <author>Albert Duchnicz</author>
  </authors>
  <commentList>
    <comment ref="C5" authorId="0">
      <text>
        <r>
          <rPr>
            <sz val="8"/>
            <rFont val="Tahoma"/>
            <family val="2"/>
          </rPr>
          <t>liczba haseł, jakość tłumaczeń, przykłady użycia</t>
        </r>
      </text>
    </comment>
    <comment ref="C6" authorId="1">
      <text>
        <r>
          <rPr>
            <sz val="8"/>
            <rFont val="Tahoma"/>
            <family val="2"/>
          </rPr>
          <t>kompletność tłumaczenia (tłumaczenie różnych znaczeń tego samego słowa), tłumaczenie złożeń czasownik+przyimek</t>
        </r>
      </text>
    </comment>
    <comment ref="C21" authorId="0">
      <text>
        <r>
          <rPr>
            <sz val="8"/>
            <rFont val="Tahoma"/>
            <family val="2"/>
          </rPr>
          <t>wyszukiwanie różnych form gramatycznych, maskowanie liter, wyszukiwanie kilku słów jednocześnie, przeszukiwanie różnych elementów hasła</t>
        </r>
      </text>
    </comment>
    <comment ref="C13" authorId="0">
      <text>
        <r>
          <rPr>
            <sz val="8"/>
            <rFont val="Tahoma"/>
            <family val="2"/>
          </rPr>
          <t>transkrypcja fonetyczna i wymowa lektora</t>
        </r>
      </text>
    </comment>
    <comment ref="C14" authorId="0">
      <text>
        <r>
          <rPr>
            <sz val="8"/>
            <rFont val="Tahoma"/>
            <family val="2"/>
          </rPr>
          <t>liczba ilustracji i ich adekwatność do haseł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8"/>
            <rFont val="Tahoma"/>
            <family val="2"/>
          </rPr>
          <t>sposób przedstawienia hasła, prezentacja listy wyrazów hasłowych, obsługa wielu baz leksykalnych (jeżeli dotyczy), ogólna ocena interfejsu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sz val="8"/>
            <rFont val="Tahoma"/>
            <family val="2"/>
          </rPr>
          <t>sposób prezentacji</t>
        </r>
        <r>
          <rPr>
            <sz val="8"/>
            <rFont val="Tahoma"/>
            <family val="0"/>
          </rPr>
          <t xml:space="preserve">
</t>
        </r>
      </text>
    </comment>
    <comment ref="E13" authorId="1">
      <text>
        <r>
          <rPr>
            <sz val="8"/>
            <rFont val="Tahoma"/>
            <family val="2"/>
          </rPr>
          <t>jakość nagrania i sposób odtwarzania</t>
        </r>
      </text>
    </comment>
    <comment ref="E14" authorId="0">
      <text>
        <r>
          <rPr>
            <sz val="8"/>
            <rFont val="Tahoma"/>
            <family val="2"/>
          </rPr>
          <t>jakość ilustracji i sposób ich prezentacji</t>
        </r>
      </text>
    </comment>
    <comment ref="E21" authorId="0">
      <text>
        <r>
          <rPr>
            <sz val="8"/>
            <rFont val="Tahoma"/>
            <family val="2"/>
          </rPr>
          <t>łatwość wyszukiwania (wykorzystania mechanizmu wyszukiwawczego), sposób prezentacji wyników wyszukiwania</t>
        </r>
      </text>
    </comment>
    <comment ref="E34" authorId="0">
      <text>
        <r>
          <rPr>
            <sz val="8"/>
            <rFont val="Tahoma"/>
            <family val="2"/>
          </rPr>
          <t>czy trzeba wykonać dodatkowe czynności, aby praca bez płyty była możłiwa</t>
        </r>
      </text>
    </comment>
  </commentList>
</comments>
</file>

<file path=xl/comments5.xml><?xml version="1.0" encoding="utf-8"?>
<comments xmlns="http://schemas.openxmlformats.org/spreadsheetml/2006/main">
  <authors>
    <author>Albert Duchnicz</author>
  </authors>
  <commentList>
    <comment ref="M133" authorId="0">
      <text>
        <r>
          <rPr>
            <b/>
            <sz val="8"/>
            <rFont val="Tahoma"/>
            <family val="0"/>
          </rPr>
          <t>Albert Duchnicz:</t>
        </r>
        <r>
          <rPr>
            <sz val="8"/>
            <rFont val="Tahoma"/>
            <family val="0"/>
          </rPr>
          <t xml:space="preserve">
&gt;10 - 1 pkt.
10  - 1 pkt.
9 - 0,9 pkt.
8 - 0,8 pkt.
7 - 0,7 pkt. Itd.</t>
        </r>
      </text>
    </comment>
  </commentList>
</comments>
</file>

<file path=xl/sharedStrings.xml><?xml version="1.0" encoding="utf-8"?>
<sst xmlns="http://schemas.openxmlformats.org/spreadsheetml/2006/main" count="226" uniqueCount="76">
  <si>
    <t>Funkcjonalność</t>
  </si>
  <si>
    <t>Ergonomia</t>
  </si>
  <si>
    <t>System pomocy</t>
  </si>
  <si>
    <t>wymowa hasła</t>
  </si>
  <si>
    <t>ilustracje graficzne haseł</t>
  </si>
  <si>
    <t>praca bez płyty</t>
  </si>
  <si>
    <t>kopiowanie tłumaczenia do schowka</t>
  </si>
  <si>
    <t>drukowanie tłumaczenia</t>
  </si>
  <si>
    <t>wyszukiwanie hasła</t>
  </si>
  <si>
    <t>powrót do poprzednio wyszukanych haseł</t>
  </si>
  <si>
    <t>przeglądanie alfabetyczne słownika</t>
  </si>
  <si>
    <t>przeglądanie hipertekstowe</t>
  </si>
  <si>
    <t>dopisywanie haseł do słownika</t>
  </si>
  <si>
    <t>usuwanie haseł ze słownika</t>
  </si>
  <si>
    <t>edytowanie standardowych haseł</t>
  </si>
  <si>
    <t>edytowanie dopisanych haseł</t>
  </si>
  <si>
    <t>Tłumaczenie</t>
  </si>
  <si>
    <t>instalacja</t>
  </si>
  <si>
    <t>SUMA</t>
  </si>
  <si>
    <t>Pkt</t>
  </si>
  <si>
    <t>%</t>
  </si>
  <si>
    <t>Pkt ogółem</t>
  </si>
  <si>
    <t>Ocena</t>
  </si>
  <si>
    <t>SUMA %</t>
  </si>
  <si>
    <t>PKT MAX</t>
  </si>
  <si>
    <t>PKT</t>
  </si>
  <si>
    <t>POWER</t>
  </si>
  <si>
    <t>przeszukiwanie całej treści słownika</t>
  </si>
  <si>
    <t>Modyfikowanie słownika</t>
  </si>
  <si>
    <t>Word Translator</t>
  </si>
  <si>
    <t>wspieranie tłumaczenia dokumentów</t>
  </si>
  <si>
    <t>określenie części mowy</t>
  </si>
  <si>
    <t>Umlaut</t>
  </si>
  <si>
    <t>określenie przechodności czasowników</t>
  </si>
  <si>
    <t>określenie form czasowników nieregularnych</t>
  </si>
  <si>
    <t>określenie l.mn. rzeczowników nieregularnych</t>
  </si>
  <si>
    <t>rzeczownik w D. l.poj.</t>
  </si>
  <si>
    <t>rzeczownik w M. l. mn.</t>
  </si>
  <si>
    <t>określenie stopina wyższego i najwyższego nieregularnych przysłówków i przymiotników</t>
  </si>
  <si>
    <t>Nazwa programu</t>
  </si>
  <si>
    <t>Cena</t>
  </si>
  <si>
    <t>ECONO</t>
  </si>
  <si>
    <t>L.p.</t>
  </si>
  <si>
    <t>Ranking POWER</t>
  </si>
  <si>
    <t>Ranking ECONO</t>
  </si>
  <si>
    <t>Różnica cen</t>
  </si>
  <si>
    <t>początek przedziału</t>
  </si>
  <si>
    <t>współczynnik do przeliczania cen programów na punkty 100 zł =</t>
  </si>
  <si>
    <t>pkt</t>
  </si>
  <si>
    <t>koniec przedziału</t>
  </si>
  <si>
    <t>Regulacja początkowej i końcowej wartość przedziału, w jaki zostają odwzorowane ceny programów, służy do modyfikacji współczynnika możliwość/cena, który decyduje o kolejności rankingu ECONO</t>
  </si>
  <si>
    <t>Regulacja współczynnika do przeliczania cen programów na punkty, służy do modyfikacji początkowej i końcowej wartości  przedziału, w jaki zostają odwzorowane ceny programów</t>
  </si>
  <si>
    <t>akcent i wymowa hasła</t>
  </si>
  <si>
    <t>odpowiedniki i frazeologia</t>
  </si>
  <si>
    <t>określenie rodzaju rzeczowników</t>
  </si>
  <si>
    <t>Collins</t>
  </si>
  <si>
    <t>Multimedialny słownik angielsko-polski i polsko-angielski</t>
  </si>
  <si>
    <t>Słowniki angielsko-polskie polsko-angielskie</t>
  </si>
  <si>
    <t>Słownik polsko-angielski i angielsko polski</t>
  </si>
  <si>
    <t>Słowniki niemiecko-polskie polsko-niemieckie</t>
  </si>
  <si>
    <t>Multimedialny słownik niemiecko-polski i polsko-niemiecki</t>
  </si>
  <si>
    <t>Wyszukiwanie i przeglądanie</t>
  </si>
  <si>
    <t>Instalacja i uruchamianie</t>
  </si>
  <si>
    <t>tłumaczenie wyrazów i zwrotów</t>
  </si>
  <si>
    <t>Ergonomia i łatwość obsługi</t>
  </si>
  <si>
    <t xml:space="preserve">ułożenie haseł zgodne z alfabetem niemieckim </t>
  </si>
  <si>
    <t>określenie form czasowników mocnych</t>
  </si>
  <si>
    <t>określenie przechodności i zwrotności czasowników</t>
  </si>
  <si>
    <t>rodzajnik rzeczownika</t>
  </si>
  <si>
    <t>czasownik z sein czy z haben</t>
  </si>
  <si>
    <r>
      <t>Arkusze "polsko-angielsko-polskie" i "polsko-niemiecko-polskie"</t>
    </r>
    <r>
      <rPr>
        <sz val="10"/>
        <rFont val="Arial CE"/>
        <family val="0"/>
      </rPr>
      <t xml:space="preserve"> zawierają pełne wyniki testu słowników dwujęzycznych.</t>
    </r>
  </si>
  <si>
    <r>
      <t>Kolumna A</t>
    </r>
    <r>
      <rPr>
        <sz val="10"/>
        <rFont val="Arial CE"/>
        <family val="0"/>
      </rPr>
      <t xml:space="preserve"> zawiera listę wszystkich elementów, które podlegały ocenie. W poszczególnych wierszach </t>
    </r>
    <r>
      <rPr>
        <b/>
        <sz val="10"/>
        <rFont val="Arial CE"/>
        <family val="2"/>
      </rPr>
      <t>kolumny B</t>
    </r>
    <r>
      <rPr>
        <sz val="10"/>
        <rFont val="Arial CE"/>
        <family val="0"/>
      </rPr>
      <t xml:space="preserve"> znajduje się maksymalna liczba punktów, jaką narzędzie mogło otrzymać za daną cechę. </t>
    </r>
    <r>
      <rPr>
        <b/>
        <sz val="10"/>
        <rFont val="Arial CE"/>
        <family val="2"/>
      </rPr>
      <t>Suma</t>
    </r>
    <r>
      <rPr>
        <sz val="10"/>
        <rFont val="Arial CE"/>
        <family val="0"/>
      </rPr>
      <t xml:space="preserve"> punktów w </t>
    </r>
    <r>
      <rPr>
        <b/>
        <sz val="10"/>
        <rFont val="Arial CE"/>
        <family val="2"/>
      </rPr>
      <t>kolumnie B</t>
    </r>
    <r>
      <rPr>
        <sz val="10"/>
        <rFont val="Arial CE"/>
        <family val="0"/>
      </rPr>
      <t xml:space="preserve"> powinna wynosić </t>
    </r>
    <r>
      <rPr>
        <b/>
        <sz val="10"/>
        <rFont val="Arial CE"/>
        <family val="2"/>
      </rPr>
      <t>100</t>
    </r>
    <r>
      <rPr>
        <sz val="10"/>
        <rFont val="Arial CE"/>
        <family val="0"/>
      </rPr>
      <t xml:space="preserve"> i jest podliczona w najniższej komórce. W </t>
    </r>
    <r>
      <rPr>
        <b/>
        <sz val="10"/>
        <rFont val="Arial CE"/>
        <family val="2"/>
      </rPr>
      <t>kolumnach C-H</t>
    </r>
    <r>
      <rPr>
        <sz val="10"/>
        <rFont val="Arial CE"/>
        <family val="0"/>
      </rPr>
      <t xml:space="preserve"> zapisano procentowy udział trzech kategorii głównych w ocenie każdej cechy oraz adekwatną liczbę punktów. </t>
    </r>
    <r>
      <rPr>
        <b/>
        <sz val="10"/>
        <rFont val="Arial CE"/>
        <family val="2"/>
      </rPr>
      <t>Suma</t>
    </r>
    <r>
      <rPr>
        <sz val="10"/>
        <rFont val="Arial CE"/>
        <family val="0"/>
      </rPr>
      <t xml:space="preserve"> w </t>
    </r>
    <r>
      <rPr>
        <b/>
        <sz val="10"/>
        <rFont val="Arial CE"/>
        <family val="2"/>
      </rPr>
      <t>kolumnie I</t>
    </r>
    <r>
      <rPr>
        <sz val="10"/>
        <rFont val="Arial CE"/>
        <family val="0"/>
      </rPr>
      <t xml:space="preserve"> powinna więc wynosić </t>
    </r>
    <r>
      <rPr>
        <b/>
        <sz val="10"/>
        <rFont val="Arial CE"/>
        <family val="2"/>
      </rPr>
      <t>100%</t>
    </r>
    <r>
      <rPr>
        <sz val="10"/>
        <rFont val="Arial CE"/>
        <family val="0"/>
      </rPr>
      <t xml:space="preserve"> dla każdego wiersza.</t>
    </r>
  </si>
  <si>
    <r>
      <t xml:space="preserve">UWAGA - komórki z </t>
    </r>
    <r>
      <rPr>
        <b/>
        <sz val="10"/>
        <color indexed="10"/>
        <rFont val="Arial CE"/>
        <family val="2"/>
      </rPr>
      <t>czerwonym</t>
    </r>
    <r>
      <rPr>
        <b/>
        <sz val="10"/>
        <rFont val="Arial CE"/>
        <family val="2"/>
      </rPr>
      <t xml:space="preserve"> trójkątem w prawym górnym rogu zawierają komentarz, który jest  wyświetlany po naprowadzeniu kursora myszy na komórkę. Jeżeli komentarze nie są widoczne, można włączyć je w menu Excela Narzędzia-&gt;Opcje... zakładka Widok sekcja Komantarze.</t>
    </r>
  </si>
  <si>
    <r>
      <t>Arkusz "ranking"</t>
    </r>
    <r>
      <rPr>
        <sz val="10"/>
        <rFont val="Arial CE"/>
        <family val="0"/>
      </rPr>
      <t xml:space="preserve">  przedstawia klasyfikację programów w kategorii </t>
    </r>
    <r>
      <rPr>
        <b/>
        <sz val="10"/>
        <rFont val="Arial CE"/>
        <family val="2"/>
      </rPr>
      <t>POWER</t>
    </r>
    <r>
      <rPr>
        <sz val="10"/>
        <rFont val="Arial CE"/>
        <family val="0"/>
      </rPr>
      <t xml:space="preserve"> i </t>
    </r>
    <r>
      <rPr>
        <b/>
        <sz val="10"/>
        <rFont val="Arial CE"/>
        <family val="2"/>
      </rPr>
      <t>ECONO.</t>
    </r>
  </si>
  <si>
    <r>
      <t>Kolejne kolumny</t>
    </r>
    <r>
      <rPr>
        <sz val="10"/>
        <rFont val="Arial CE"/>
        <family val="0"/>
      </rPr>
      <t xml:space="preserve"> zawierają szczegółową </t>
    </r>
    <r>
      <rPr>
        <b/>
        <sz val="10"/>
        <rFont val="Arial CE"/>
        <family val="2"/>
      </rPr>
      <t>ocenę poszczególnych programów</t>
    </r>
    <r>
      <rPr>
        <sz val="10"/>
        <rFont val="Arial CE"/>
        <family val="0"/>
      </rPr>
      <t xml:space="preserve"> biorących udział w teście. Każdą aplikację opisano w sześciu kolumnach. Każda cecha oceniona jest w skali od zera do 100 w trzech kategoriach (funkcjonalność/ergonomia i łatwość obsługi/dokumentacja i system pomocy). Obok oceny znajduje się liczba punktów po uwzględnieniu wagi (</t>
    </r>
    <r>
      <rPr>
        <b/>
        <sz val="10"/>
        <rFont val="Arial CE"/>
        <family val="2"/>
      </rPr>
      <t>kolumny C-H</t>
    </r>
    <r>
      <rPr>
        <sz val="10"/>
        <rFont val="Arial CE"/>
        <family val="0"/>
      </rPr>
      <t>) i punktów przewidzianych do zdobycia za daną cechę (</t>
    </r>
    <r>
      <rPr>
        <b/>
        <sz val="10"/>
        <rFont val="Arial CE"/>
        <family val="2"/>
      </rPr>
      <t>kolumna B</t>
    </r>
    <r>
      <rPr>
        <sz val="10"/>
        <rFont val="Arial CE"/>
        <family val="2"/>
      </rPr>
      <t>)</t>
    </r>
    <r>
      <rPr>
        <sz val="10"/>
        <rFont val="Arial CE"/>
        <family val="0"/>
      </rPr>
      <t>. Pod wynikami testu każdej aplikacji znajdują się sumy punktów uzyskanych w trzech głównych kategoriach, które składają się na wynik w kategorii POWER.</t>
    </r>
  </si>
  <si>
    <r>
      <t>Modyfikacji</t>
    </r>
    <r>
      <rPr>
        <sz val="10"/>
        <rFont val="Arial CE"/>
        <family val="0"/>
      </rPr>
      <t xml:space="preserve"> powinny być poddawane </t>
    </r>
    <r>
      <rPr>
        <b/>
        <sz val="10"/>
        <rFont val="Arial CE"/>
        <family val="2"/>
      </rPr>
      <t>tylko wartości z kolumn zapisanych niebieską czcionką, czyli B, C, E i G</t>
    </r>
    <r>
      <rPr>
        <sz val="10"/>
        <rFont val="Arial CE"/>
        <family val="0"/>
      </rPr>
      <t xml:space="preserve">. Suma punktów z kolumny B powinna wynosić 100 i znajduje się w najniższej komórce. Suma wag dla każdego wiersza znajduje się w kolumnie I i powinna również wynosić 100. Aby </t>
    </r>
    <r>
      <rPr>
        <b/>
        <sz val="10"/>
        <rFont val="Arial CE"/>
        <family val="2"/>
      </rPr>
      <t>sprawdzić</t>
    </r>
    <r>
      <rPr>
        <sz val="10"/>
        <rFont val="Arial CE"/>
        <family val="0"/>
      </rPr>
      <t xml:space="preserve">, czy wszystkie </t>
    </r>
    <r>
      <rPr>
        <b/>
        <sz val="10"/>
        <rFont val="Arial CE"/>
        <family val="2"/>
      </rPr>
      <t>sumy</t>
    </r>
    <r>
      <rPr>
        <sz val="10"/>
        <rFont val="Arial CE"/>
        <family val="0"/>
      </rPr>
      <t xml:space="preserve"> mają pożądaną wartość, </t>
    </r>
    <r>
      <rPr>
        <b/>
        <sz val="10"/>
        <rFont val="Arial CE"/>
        <family val="2"/>
      </rPr>
      <t xml:space="preserve">za pomocą przycisku </t>
    </r>
    <r>
      <rPr>
        <sz val="10"/>
        <rFont val="Arial CE"/>
        <family val="0"/>
      </rPr>
      <t>w lewym górnym rogu można wywołać funkcję kontrolującą poprawność arkusza. Po wykryciu błędu kursor jest automatycznie przenoszony do komórki, w której suma jest różna od 100, co ułatwia zidentyfikowanie pomyłki. Przypisując poszczególnym elementom wagi według własnego uznania, można zbudować indywidualny ranking POWER.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</si>
</sst>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"/>
    <numFmt numFmtId="166" formatCode="0.000"/>
    <numFmt numFmtId="167" formatCode="#,##0\ &quot;zł&quot;"/>
    <numFmt numFmtId="168" formatCode="#,##0.00\ &quot;zł&quot;"/>
    <numFmt numFmtId="169" formatCode="0.0000000"/>
    <numFmt numFmtId="170" formatCode="0.000000"/>
    <numFmt numFmtId="171" formatCode="0.0000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0"/>
      <color indexed="53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47"/>
      <name val="Tahoma"/>
      <family val="2"/>
    </font>
    <font>
      <sz val="10"/>
      <color indexed="47"/>
      <name val="Tahoma"/>
      <family val="2"/>
    </font>
    <font>
      <b/>
      <sz val="10"/>
      <color indexed="50"/>
      <name val="Tahoma"/>
      <family val="2"/>
    </font>
    <font>
      <sz val="8"/>
      <name val="Arial CE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Arial CE"/>
      <family val="2"/>
    </font>
    <font>
      <b/>
      <sz val="8"/>
      <color indexed="47"/>
      <name val="Tahoma"/>
      <family val="2"/>
    </font>
    <font>
      <b/>
      <sz val="8"/>
      <color indexed="50"/>
      <name val="Tahoma"/>
      <family val="2"/>
    </font>
    <font>
      <b/>
      <sz val="10"/>
      <color indexed="9"/>
      <name val="Arial CE"/>
      <family val="2"/>
    </font>
    <font>
      <sz val="10"/>
      <name val="Tahoma"/>
      <family val="2"/>
    </font>
    <font>
      <b/>
      <sz val="10"/>
      <color indexed="10"/>
      <name val="Arial CE"/>
      <family val="2"/>
    </font>
    <font>
      <sz val="10"/>
      <color indexed="12"/>
      <name val="Tahoma"/>
      <family val="2"/>
    </font>
    <font>
      <b/>
      <sz val="10"/>
      <color indexed="12"/>
      <name val="Arial CE"/>
      <family val="2"/>
    </font>
    <font>
      <b/>
      <sz val="8"/>
      <color indexed="12"/>
      <name val="Arial CE"/>
      <family val="2"/>
    </font>
    <font>
      <b/>
      <sz val="10"/>
      <color indexed="40"/>
      <name val="Arial CE"/>
      <family val="2"/>
    </font>
    <font>
      <sz val="8"/>
      <color indexed="8"/>
      <name val="Arial CE"/>
      <family val="2"/>
    </font>
    <font>
      <b/>
      <sz val="9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b/>
      <sz val="10"/>
      <color indexed="58"/>
      <name val="Arial CE"/>
      <family val="2"/>
    </font>
    <font>
      <b/>
      <sz val="12"/>
      <color indexed="9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 CE"/>
      <family val="2"/>
    </font>
    <font>
      <sz val="10"/>
      <color indexed="12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8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3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 style="thick">
        <color indexed="35"/>
      </left>
      <right style="thin"/>
      <top style="thick">
        <color indexed="11"/>
      </top>
      <bottom style="thick">
        <color indexed="11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2" fontId="0" fillId="0" borderId="2" xfId="0" applyNumberForma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0" fillId="2" borderId="0" xfId="0" applyFill="1" applyAlignment="1">
      <alignment wrapText="1"/>
    </xf>
    <xf numFmtId="2" fontId="0" fillId="2" borderId="2" xfId="0" applyNumberFormat="1" applyFill="1" applyBorder="1" applyAlignment="1">
      <alignment wrapText="1"/>
    </xf>
    <xf numFmtId="0" fontId="6" fillId="3" borderId="7" xfId="18" applyFont="1" applyFill="1" applyBorder="1" applyAlignment="1" applyProtection="1">
      <alignment wrapText="1"/>
      <protection hidden="1"/>
    </xf>
    <xf numFmtId="0" fontId="7" fillId="3" borderId="0" xfId="18" applyFont="1" applyFill="1" applyBorder="1" applyAlignment="1" applyProtection="1">
      <alignment horizontal="center" wrapText="1"/>
      <protection hidden="1"/>
    </xf>
    <xf numFmtId="0" fontId="5" fillId="0" borderId="0" xfId="19">
      <alignment/>
      <protection/>
    </xf>
    <xf numFmtId="167" fontId="8" fillId="3" borderId="0" xfId="18" applyNumberFormat="1" applyFont="1" applyFill="1" applyBorder="1" applyAlignment="1" applyProtection="1">
      <alignment horizontal="center" wrapText="1"/>
      <protection hidden="1"/>
    </xf>
    <xf numFmtId="167" fontId="8" fillId="3" borderId="0" xfId="18" applyNumberFormat="1" applyFont="1" applyFill="1" applyBorder="1" applyAlignment="1" applyProtection="1">
      <alignment horizontal="center"/>
      <protection hidden="1"/>
    </xf>
    <xf numFmtId="0" fontId="9" fillId="3" borderId="7" xfId="18" applyFont="1" applyFill="1" applyBorder="1" applyProtection="1">
      <alignment/>
      <protection hidden="1"/>
    </xf>
    <xf numFmtId="2" fontId="10" fillId="3" borderId="0" xfId="18" applyNumberFormat="1" applyFont="1" applyFill="1" applyBorder="1" applyAlignment="1" applyProtection="1">
      <alignment horizontal="center" wrapText="1"/>
      <protection hidden="1"/>
    </xf>
    <xf numFmtId="0" fontId="11" fillId="3" borderId="7" xfId="18" applyFont="1" applyFill="1" applyBorder="1" applyProtection="1">
      <alignment/>
      <protection hidden="1"/>
    </xf>
    <xf numFmtId="0" fontId="0" fillId="0" borderId="0" xfId="18" applyFill="1" applyBorder="1" applyProtection="1">
      <alignment/>
      <protection hidden="1"/>
    </xf>
    <xf numFmtId="0" fontId="12" fillId="0" borderId="0" xfId="18" applyFont="1" applyFill="1" applyBorder="1" applyAlignment="1" applyProtection="1">
      <alignment horizontal="right" wrapText="1"/>
      <protection hidden="1"/>
    </xf>
    <xf numFmtId="0" fontId="0" fillId="0" borderId="0" xfId="18" applyFill="1" applyBorder="1" applyAlignment="1" applyProtection="1">
      <alignment horizontal="center"/>
      <protection hidden="1"/>
    </xf>
    <xf numFmtId="0" fontId="0" fillId="0" borderId="0" xfId="18" applyFont="1" applyFill="1" applyBorder="1" applyAlignment="1" applyProtection="1">
      <alignment horizontal="left"/>
      <protection hidden="1"/>
    </xf>
    <xf numFmtId="0" fontId="13" fillId="0" borderId="0" xfId="18" applyFont="1" applyFill="1" applyBorder="1" applyAlignment="1" applyProtection="1">
      <alignment horizontal="right"/>
      <protection hidden="1"/>
    </xf>
    <xf numFmtId="0" fontId="14" fillId="3" borderId="0" xfId="18" applyFont="1" applyFill="1" applyBorder="1" applyAlignment="1" applyProtection="1">
      <alignment wrapText="1"/>
      <protection hidden="1"/>
    </xf>
    <xf numFmtId="0" fontId="15" fillId="3" borderId="0" xfId="18" applyFont="1" applyFill="1" applyBorder="1" applyProtection="1">
      <alignment/>
      <protection hidden="1"/>
    </xf>
    <xf numFmtId="165" fontId="14" fillId="3" borderId="8" xfId="18" applyNumberFormat="1" applyFont="1" applyFill="1" applyBorder="1" applyAlignment="1" applyProtection="1">
      <alignment wrapText="1"/>
      <protection hidden="1"/>
    </xf>
    <xf numFmtId="0" fontId="13" fillId="0" borderId="0" xfId="18" applyFont="1" applyFill="1" applyBorder="1" applyAlignment="1" applyProtection="1">
      <alignment horizontal="left"/>
      <protection hidden="1"/>
    </xf>
    <xf numFmtId="0" fontId="6" fillId="4" borderId="0" xfId="18" applyFont="1" applyFill="1" applyBorder="1" applyAlignment="1" applyProtection="1">
      <alignment horizontal="center" vertical="center" wrapText="1"/>
      <protection hidden="1"/>
    </xf>
    <xf numFmtId="0" fontId="13" fillId="0" borderId="0" xfId="18" applyFont="1" applyFill="1" applyBorder="1" applyAlignment="1" applyProtection="1">
      <alignment vertical="center"/>
      <protection hidden="1"/>
    </xf>
    <xf numFmtId="2" fontId="16" fillId="3" borderId="9" xfId="18" applyNumberFormat="1" applyFont="1" applyFill="1" applyBorder="1" applyAlignment="1" applyProtection="1">
      <alignment horizontal="center" vertical="center" wrapText="1"/>
      <protection hidden="1"/>
    </xf>
    <xf numFmtId="2" fontId="0" fillId="2" borderId="10" xfId="18" applyNumberFormat="1" applyFont="1" applyFill="1" applyBorder="1" applyAlignment="1" applyProtection="1">
      <alignment horizontal="center" vertical="center"/>
      <protection hidden="1"/>
    </xf>
    <xf numFmtId="2" fontId="17" fillId="3" borderId="11" xfId="18" applyNumberFormat="1" applyFont="1" applyFill="1" applyBorder="1" applyAlignment="1" applyProtection="1">
      <alignment horizontal="center" vertical="center" wrapText="1"/>
      <protection hidden="1"/>
    </xf>
    <xf numFmtId="166" fontId="0" fillId="2" borderId="10" xfId="18" applyNumberFormat="1" applyFont="1" applyFill="1" applyBorder="1" applyAlignment="1" applyProtection="1">
      <alignment horizontal="center" vertical="center"/>
      <protection hidden="1"/>
    </xf>
    <xf numFmtId="0" fontId="13" fillId="0" borderId="0" xfId="18" applyFont="1" applyFill="1" applyBorder="1" applyAlignment="1" applyProtection="1">
      <alignment horizontal="left" vertical="center"/>
      <protection hidden="1"/>
    </xf>
    <xf numFmtId="0" fontId="6" fillId="4" borderId="0" xfId="18" applyFont="1" applyFill="1" applyBorder="1" applyAlignment="1" applyProtection="1">
      <alignment horizontal="center" wrapText="1"/>
      <protection hidden="1"/>
    </xf>
    <xf numFmtId="168" fontId="8" fillId="3" borderId="0" xfId="18" applyNumberFormat="1" applyFont="1" applyFill="1" applyBorder="1" applyAlignment="1" applyProtection="1">
      <alignment horizontal="center" wrapText="1"/>
      <protection hidden="1"/>
    </xf>
    <xf numFmtId="2" fontId="0" fillId="0" borderId="0" xfId="18" applyNumberFormat="1" applyFont="1" applyFill="1" applyBorder="1" applyAlignment="1" applyProtection="1">
      <alignment horizontal="center"/>
      <protection hidden="1"/>
    </xf>
    <xf numFmtId="0" fontId="1" fillId="0" borderId="0" xfId="18" applyFont="1" applyFill="1" applyBorder="1" applyAlignment="1" applyProtection="1">
      <alignment horizontal="center" wrapText="1"/>
      <protection hidden="1"/>
    </xf>
    <xf numFmtId="0" fontId="18" fillId="0" borderId="0" xfId="18" applyFont="1" applyFill="1" applyBorder="1" applyAlignment="1" applyProtection="1">
      <alignment horizontal="center" wrapText="1"/>
      <protection hidden="1"/>
    </xf>
    <xf numFmtId="2" fontId="0" fillId="2" borderId="10" xfId="18" applyNumberFormat="1" applyFill="1" applyBorder="1" applyAlignment="1" applyProtection="1">
      <alignment horizontal="center" vertical="center"/>
      <protection hidden="1"/>
    </xf>
    <xf numFmtId="0" fontId="0" fillId="0" borderId="0" xfId="18" applyFont="1" applyFill="1" applyBorder="1" applyProtection="1">
      <alignment/>
      <protection hidden="1"/>
    </xf>
    <xf numFmtId="166" fontId="0" fillId="2" borderId="10" xfId="18" applyNumberFormat="1" applyFont="1" applyFill="1" applyBorder="1" applyAlignment="1" applyProtection="1">
      <alignment horizontal="center" vertical="center" wrapText="1"/>
      <protection hidden="1"/>
    </xf>
    <xf numFmtId="3" fontId="19" fillId="2" borderId="12" xfId="18" applyNumberFormat="1" applyFont="1" applyFill="1" applyBorder="1" applyAlignment="1" applyProtection="1">
      <alignment horizontal="center" wrapText="1"/>
      <protection locked="0"/>
    </xf>
    <xf numFmtId="0" fontId="19" fillId="2" borderId="13" xfId="18" applyFont="1" applyFill="1" applyBorder="1" applyAlignment="1" applyProtection="1">
      <alignment horizontal="center" wrapText="1"/>
      <protection locked="0"/>
    </xf>
    <xf numFmtId="0" fontId="1" fillId="0" borderId="0" xfId="18" applyFont="1" applyFill="1" applyBorder="1" applyAlignment="1" applyProtection="1">
      <alignment horizontal="center"/>
      <protection hidden="1"/>
    </xf>
    <xf numFmtId="3" fontId="19" fillId="2" borderId="14" xfId="18" applyNumberFormat="1" applyFont="1" applyFill="1" applyBorder="1" applyAlignment="1" applyProtection="1">
      <alignment horizontal="center" wrapText="1"/>
      <protection locked="0"/>
    </xf>
    <xf numFmtId="2" fontId="0" fillId="0" borderId="0" xfId="18" applyNumberFormat="1" applyFill="1" applyBorder="1" applyAlignment="1" applyProtection="1">
      <alignment horizontal="center"/>
      <protection hidden="1"/>
    </xf>
    <xf numFmtId="0" fontId="20" fillId="0" borderId="0" xfId="18" applyFont="1" applyFill="1" applyBorder="1" applyAlignment="1" applyProtection="1">
      <alignment horizontal="center" wrapText="1"/>
      <protection hidden="1"/>
    </xf>
    <xf numFmtId="3" fontId="20" fillId="0" borderId="0" xfId="18" applyNumberFormat="1" applyFont="1" applyFill="1" applyBorder="1" applyAlignment="1" applyProtection="1">
      <alignment horizontal="center" wrapText="1"/>
      <protection hidden="1"/>
    </xf>
    <xf numFmtId="0" fontId="20" fillId="0" borderId="0" xfId="18" applyFont="1" applyFill="1" applyBorder="1" applyAlignment="1" applyProtection="1">
      <alignment horizontal="right" wrapText="1"/>
      <protection hidden="1"/>
    </xf>
    <xf numFmtId="0" fontId="18" fillId="0" borderId="0" xfId="18" applyFont="1" applyFill="1" applyBorder="1" applyAlignment="1" applyProtection="1">
      <alignment horizontal="center"/>
      <protection hidden="1"/>
    </xf>
    <xf numFmtId="0" fontId="18" fillId="0" borderId="0" xfId="18" applyFont="1" applyFill="1" applyBorder="1" applyProtection="1">
      <alignment/>
      <protection hidden="1"/>
    </xf>
    <xf numFmtId="165" fontId="0" fillId="0" borderId="0" xfId="18" applyNumberFormat="1" applyFont="1" applyFill="1" applyBorder="1" applyAlignment="1" applyProtection="1">
      <alignment wrapText="1"/>
      <protection hidden="1"/>
    </xf>
    <xf numFmtId="0" fontId="0" fillId="3" borderId="0" xfId="18" applyFill="1" applyBorder="1" applyProtection="1">
      <alignment/>
      <protection hidden="1"/>
    </xf>
    <xf numFmtId="165" fontId="0" fillId="3" borderId="0" xfId="18" applyNumberFormat="1" applyFont="1" applyFill="1" applyBorder="1" applyAlignment="1" applyProtection="1">
      <alignment wrapText="1"/>
      <protection hidden="1"/>
    </xf>
    <xf numFmtId="0" fontId="0" fillId="3" borderId="0" xfId="18" applyFill="1" applyBorder="1" applyAlignment="1" applyProtection="1">
      <alignment horizontal="center"/>
      <protection hidden="1"/>
    </xf>
    <xf numFmtId="0" fontId="12" fillId="0" borderId="0" xfId="18" applyFont="1" applyFill="1" applyBorder="1" applyAlignment="1" applyProtection="1">
      <alignment horizontal="right"/>
      <protection hidden="1"/>
    </xf>
    <xf numFmtId="0" fontId="22" fillId="0" borderId="0" xfId="18" applyFont="1" applyFill="1" applyBorder="1" applyAlignment="1" applyProtection="1">
      <alignment horizontal="center"/>
      <protection hidden="1"/>
    </xf>
    <xf numFmtId="0" fontId="22" fillId="0" borderId="0" xfId="18" applyFont="1" applyFill="1" applyBorder="1" applyAlignment="1" applyProtection="1">
      <alignment horizontal="right"/>
      <protection hidden="1"/>
    </xf>
    <xf numFmtId="0" fontId="0" fillId="0" borderId="0" xfId="18" applyFont="1" applyFill="1" applyBorder="1" applyAlignment="1" applyProtection="1">
      <alignment horizontal="right" wrapText="1"/>
      <protection hidden="1"/>
    </xf>
    <xf numFmtId="0" fontId="22" fillId="0" borderId="0" xfId="18" applyFont="1" applyFill="1" applyBorder="1" applyAlignment="1" applyProtection="1">
      <alignment horizontal="right" wrapText="1"/>
      <protection hidden="1"/>
    </xf>
    <xf numFmtId="0" fontId="18" fillId="0" borderId="0" xfId="18" applyFont="1" applyFill="1" applyBorder="1" applyAlignment="1" applyProtection="1">
      <alignment horizontal="right" wrapText="1"/>
      <protection hidden="1"/>
    </xf>
    <xf numFmtId="0" fontId="22" fillId="0" borderId="0" xfId="18" applyFont="1" applyFill="1" applyBorder="1" applyProtection="1">
      <alignment/>
      <protection hidden="1"/>
    </xf>
    <xf numFmtId="0" fontId="23" fillId="0" borderId="0" xfId="18" applyFont="1" applyFill="1" applyBorder="1" applyAlignment="1" applyProtection="1">
      <alignment horizontal="right" wrapText="1"/>
      <protection hidden="1"/>
    </xf>
    <xf numFmtId="0" fontId="24" fillId="0" borderId="0" xfId="18" applyFont="1" applyFill="1" applyBorder="1" applyAlignment="1" applyProtection="1">
      <alignment horizontal="center"/>
      <protection hidden="1"/>
    </xf>
    <xf numFmtId="0" fontId="24" fillId="0" borderId="0" xfId="18" applyFont="1" applyFill="1" applyBorder="1" applyProtection="1">
      <alignment/>
      <protection hidden="1"/>
    </xf>
    <xf numFmtId="0" fontId="25" fillId="0" borderId="0" xfId="18" applyFont="1" applyFill="1" applyBorder="1" applyAlignment="1" applyProtection="1">
      <alignment horizontal="right" wrapText="1"/>
      <protection hidden="1"/>
    </xf>
    <xf numFmtId="0" fontId="24" fillId="0" borderId="0" xfId="18" applyFont="1" applyFill="1" applyBorder="1" applyAlignment="1" applyProtection="1">
      <alignment horizontal="right"/>
      <protection hidden="1"/>
    </xf>
    <xf numFmtId="0" fontId="1" fillId="0" borderId="0" xfId="18" applyFont="1" applyFill="1" applyBorder="1" applyProtection="1">
      <alignment/>
      <protection hidden="1"/>
    </xf>
    <xf numFmtId="0" fontId="26" fillId="0" borderId="0" xfId="18" applyFont="1" applyFill="1" applyBorder="1" applyAlignment="1" applyProtection="1">
      <alignment horizontal="right"/>
      <protection hidden="1"/>
    </xf>
    <xf numFmtId="0" fontId="20" fillId="0" borderId="0" xfId="18" applyFont="1" applyFill="1" applyBorder="1" applyAlignment="1" applyProtection="1">
      <alignment horizontal="left" wrapText="1"/>
      <protection hidden="1"/>
    </xf>
    <xf numFmtId="0" fontId="27" fillId="0" borderId="0" xfId="18" applyFont="1" applyFill="1" applyBorder="1" applyAlignment="1" applyProtection="1">
      <alignment horizontal="right" wrapText="1"/>
      <protection hidden="1"/>
    </xf>
    <xf numFmtId="0" fontId="28" fillId="0" borderId="0" xfId="18" applyFont="1" applyFill="1" applyBorder="1" applyAlignment="1" applyProtection="1">
      <alignment horizontal="right" wrapText="1"/>
      <protection hidden="1"/>
    </xf>
    <xf numFmtId="0" fontId="28" fillId="0" borderId="0" xfId="18" applyFont="1" applyFill="1" applyBorder="1" applyAlignment="1" applyProtection="1">
      <alignment horizontal="center" wrapText="1"/>
      <protection hidden="1"/>
    </xf>
    <xf numFmtId="0" fontId="29" fillId="0" borderId="0" xfId="18" applyFont="1" applyFill="1" applyBorder="1" applyAlignment="1" applyProtection="1">
      <alignment horizontal="center" wrapText="1"/>
      <protection hidden="1"/>
    </xf>
    <xf numFmtId="0" fontId="0" fillId="0" borderId="0" xfId="18" applyFont="1" applyFill="1" applyBorder="1" applyAlignment="1" applyProtection="1">
      <alignment horizontal="center"/>
      <protection hidden="1"/>
    </xf>
    <xf numFmtId="0" fontId="25" fillId="0" borderId="0" xfId="18" applyFont="1" applyFill="1" applyBorder="1" applyAlignment="1" applyProtection="1">
      <alignment horizontal="center" wrapText="1"/>
      <protection hidden="1"/>
    </xf>
    <xf numFmtId="0" fontId="30" fillId="0" borderId="0" xfId="18" applyFont="1" applyFill="1" applyBorder="1" applyAlignment="1" applyProtection="1">
      <alignment horizontal="center"/>
      <protection hidden="1"/>
    </xf>
    <xf numFmtId="0" fontId="30" fillId="0" borderId="0" xfId="18" applyFont="1" applyFill="1" applyBorder="1" applyProtection="1">
      <alignment/>
      <protection hidden="1"/>
    </xf>
    <xf numFmtId="0" fontId="1" fillId="0" borderId="0" xfId="18" applyFont="1" applyFill="1" applyBorder="1" applyAlignment="1" applyProtection="1">
      <alignment horizontal="right" wrapText="1"/>
      <protection hidden="1"/>
    </xf>
    <xf numFmtId="0" fontId="29" fillId="0" borderId="0" xfId="18" applyFont="1" applyFill="1" applyBorder="1" applyAlignment="1" applyProtection="1">
      <alignment horizontal="right" wrapText="1"/>
      <protection hidden="1"/>
    </xf>
    <xf numFmtId="0" fontId="0" fillId="0" borderId="0" xfId="18" applyFont="1" applyFill="1" applyBorder="1" applyAlignment="1" applyProtection="1">
      <alignment horizontal="right"/>
      <protection hidden="1"/>
    </xf>
    <xf numFmtId="0" fontId="30" fillId="0" borderId="0" xfId="18" applyFont="1" applyFill="1" applyBorder="1" applyAlignment="1" applyProtection="1">
      <alignment horizontal="right" wrapText="1"/>
      <protection hidden="1"/>
    </xf>
    <xf numFmtId="0" fontId="1" fillId="0" borderId="0" xfId="18" applyFont="1" applyFill="1" applyBorder="1" applyAlignment="1" applyProtection="1">
      <alignment horizontal="right"/>
      <protection hidden="1"/>
    </xf>
    <xf numFmtId="0" fontId="0" fillId="0" borderId="0" xfId="18" applyNumberFormat="1" applyFont="1" applyFill="1" applyBorder="1" applyAlignment="1" applyProtection="1">
      <alignment horizontal="center"/>
      <protection hidden="1"/>
    </xf>
    <xf numFmtId="0" fontId="31" fillId="0" borderId="0" xfId="18" applyFont="1" applyFill="1" applyBorder="1" applyAlignment="1" applyProtection="1">
      <alignment horizontal="center"/>
      <protection hidden="1"/>
    </xf>
    <xf numFmtId="0" fontId="31" fillId="0" borderId="0" xfId="18" applyFont="1" applyFill="1" applyBorder="1" applyProtection="1">
      <alignment/>
      <protection hidden="1"/>
    </xf>
    <xf numFmtId="0" fontId="31" fillId="0" borderId="0" xfId="18" applyFont="1" applyFill="1" applyBorder="1" applyAlignment="1" applyProtection="1">
      <alignment horizontal="right" wrapText="1"/>
      <protection hidden="1"/>
    </xf>
    <xf numFmtId="1" fontId="31" fillId="0" borderId="0" xfId="18" applyNumberFormat="1" applyFont="1" applyFill="1" applyBorder="1" applyAlignment="1" applyProtection="1">
      <alignment horizontal="center"/>
      <protection hidden="1"/>
    </xf>
    <xf numFmtId="166" fontId="11" fillId="3" borderId="0" xfId="18" applyNumberFormat="1" applyFont="1" applyFill="1" applyBorder="1" applyAlignment="1" applyProtection="1">
      <alignment horizontal="center"/>
      <protection hidden="1"/>
    </xf>
    <xf numFmtId="0" fontId="7" fillId="0" borderId="0" xfId="18" applyFont="1" applyFill="1" applyBorder="1" applyAlignment="1" applyProtection="1">
      <alignment horizontal="center" wrapText="1"/>
      <protection hidden="1"/>
    </xf>
    <xf numFmtId="167" fontId="8" fillId="0" borderId="0" xfId="18" applyNumberFormat="1" applyFont="1" applyFill="1" applyBorder="1" applyAlignment="1" applyProtection="1">
      <alignment horizontal="center"/>
      <protection hidden="1"/>
    </xf>
    <xf numFmtId="2" fontId="10" fillId="0" borderId="0" xfId="18" applyNumberFormat="1" applyFont="1" applyFill="1" applyBorder="1" applyAlignment="1" applyProtection="1">
      <alignment horizontal="center" wrapText="1"/>
      <protection hidden="1"/>
    </xf>
    <xf numFmtId="166" fontId="11" fillId="0" borderId="0" xfId="18" applyNumberFormat="1" applyFont="1" applyFill="1" applyBorder="1" applyAlignment="1" applyProtection="1">
      <alignment horizontal="center"/>
      <protection hidden="1"/>
    </xf>
    <xf numFmtId="2" fontId="11" fillId="3" borderId="0" xfId="18" applyNumberFormat="1" applyFont="1" applyFill="1" applyBorder="1" applyAlignment="1" applyProtection="1">
      <alignment horizontal="center"/>
      <protection hidden="1"/>
    </xf>
    <xf numFmtId="2" fontId="0" fillId="2" borderId="10" xfId="18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34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15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4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7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1" fillId="0" borderId="19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5" borderId="0" xfId="0" applyFill="1" applyAlignment="1">
      <alignment wrapText="1"/>
    </xf>
    <xf numFmtId="0" fontId="35" fillId="5" borderId="15" xfId="0" applyFont="1" applyFill="1" applyBorder="1" applyAlignment="1">
      <alignment wrapText="1"/>
    </xf>
    <xf numFmtId="0" fontId="35" fillId="5" borderId="1" xfId="0" applyFont="1" applyFill="1" applyBorder="1" applyAlignment="1">
      <alignment wrapText="1"/>
    </xf>
    <xf numFmtId="2" fontId="0" fillId="5" borderId="2" xfId="0" applyNumberFormat="1" applyFill="1" applyBorder="1" applyAlignment="1">
      <alignment wrapText="1"/>
    </xf>
    <xf numFmtId="0" fontId="37" fillId="5" borderId="0" xfId="0" applyFont="1" applyFill="1" applyAlignment="1">
      <alignment wrapText="1"/>
    </xf>
    <xf numFmtId="0" fontId="0" fillId="5" borderId="1" xfId="0" applyFill="1" applyBorder="1" applyAlignment="1">
      <alignment wrapText="1"/>
    </xf>
    <xf numFmtId="2" fontId="0" fillId="5" borderId="0" xfId="0" applyNumberFormat="1" applyFill="1" applyBorder="1" applyAlignment="1">
      <alignment wrapText="1"/>
    </xf>
    <xf numFmtId="0" fontId="0" fillId="5" borderId="19" xfId="0" applyFill="1" applyBorder="1" applyAlignment="1">
      <alignment wrapText="1"/>
    </xf>
    <xf numFmtId="2" fontId="0" fillId="5" borderId="20" xfId="0" applyNumberForma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1" fillId="0" borderId="21" xfId="0" applyFont="1" applyBorder="1" applyAlignment="1">
      <alignment wrapText="1"/>
    </xf>
    <xf numFmtId="0" fontId="34" fillId="5" borderId="0" xfId="0" applyFont="1" applyFill="1" applyAlignment="1">
      <alignment wrapText="1"/>
    </xf>
    <xf numFmtId="0" fontId="38" fillId="5" borderId="15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8" fillId="5" borderId="1" xfId="0" applyFont="1" applyFill="1" applyBorder="1" applyAlignment="1">
      <alignment wrapText="1"/>
    </xf>
    <xf numFmtId="0" fontId="38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" xfId="0" applyBorder="1" applyAlignment="1">
      <alignment wrapText="1"/>
    </xf>
    <xf numFmtId="0" fontId="6" fillId="4" borderId="19" xfId="18" applyFont="1" applyFill="1" applyBorder="1" applyAlignment="1" applyProtection="1">
      <alignment horizontal="center" wrapText="1"/>
      <protection hidden="1"/>
    </xf>
    <xf numFmtId="0" fontId="6" fillId="4" borderId="0" xfId="18" applyFont="1" applyFill="1" applyBorder="1" applyAlignment="1" applyProtection="1">
      <alignment horizontal="center" wrapText="1"/>
      <protection hidden="1"/>
    </xf>
    <xf numFmtId="0" fontId="21" fillId="0" borderId="0" xfId="18" applyFont="1" applyFill="1" applyBorder="1" applyAlignment="1" applyProtection="1">
      <alignment horizontal="center" wrapText="1"/>
      <protection hidden="1"/>
    </xf>
    <xf numFmtId="0" fontId="0" fillId="0" borderId="0" xfId="18" applyAlignment="1">
      <alignment wrapText="1"/>
      <protection/>
    </xf>
    <xf numFmtId="0" fontId="4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10">
    <cellStyle name="Normal" xfId="0"/>
    <cellStyle name="Comma" xfId="15"/>
    <cellStyle name="Comma [0]" xfId="16"/>
    <cellStyle name="Hyperlink" xfId="17"/>
    <cellStyle name="Normal_PIM-y tabela - CD.kopia" xfId="18"/>
    <cellStyle name="Normalny_econo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0</xdr:col>
      <xdr:colOff>1676400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8</xdr:row>
      <xdr:rowOff>38100</xdr:rowOff>
    </xdr:from>
    <xdr:to>
      <xdr:col>12</xdr:col>
      <xdr:colOff>57150</xdr:colOff>
      <xdr:row>8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92417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</xdr:row>
      <xdr:rowOff>28575</xdr:rowOff>
    </xdr:from>
    <xdr:to>
      <xdr:col>2</xdr:col>
      <xdr:colOff>752475</xdr:colOff>
      <xdr:row>5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34302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28575</xdr:rowOff>
    </xdr:from>
    <xdr:to>
      <xdr:col>5</xdr:col>
      <xdr:colOff>0</xdr:colOff>
      <xdr:row>5</xdr:row>
      <xdr:rowOff>304800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343025"/>
          <a:ext cx="1066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304800</xdr:rowOff>
    </xdr:from>
    <xdr:to>
      <xdr:col>0</xdr:col>
      <xdr:colOff>1724025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485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8</xdr:row>
      <xdr:rowOff>47625</xdr:rowOff>
    </xdr:from>
    <xdr:to>
      <xdr:col>12</xdr:col>
      <xdr:colOff>57150</xdr:colOff>
      <xdr:row>8</xdr:row>
      <xdr:rowOff>295275</xdr:rowOff>
    </xdr:to>
    <xdr:pic macro="[0]!Sheet5.CommandButton1_Click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29337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</xdr:row>
      <xdr:rowOff>28575</xdr:rowOff>
    </xdr:from>
    <xdr:to>
      <xdr:col>2</xdr:col>
      <xdr:colOff>447675</xdr:colOff>
      <xdr:row>5</xdr:row>
      <xdr:rowOff>304800</xdr:rowOff>
    </xdr:to>
    <xdr:pic macro="[0]!Sheet5.SortujPOWER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209675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28575</xdr:rowOff>
    </xdr:from>
    <xdr:to>
      <xdr:col>4</xdr:col>
      <xdr:colOff>400050</xdr:colOff>
      <xdr:row>5</xdr:row>
      <xdr:rowOff>304800</xdr:rowOff>
    </xdr:to>
    <xdr:pic macro="[0]!Sheet5.SortujECONO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209675"/>
          <a:ext cx="1066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5.75390625" style="0" customWidth="1"/>
  </cols>
  <sheetData>
    <row r="1" s="1" customFormat="1" ht="25.5">
      <c r="A1" s="170" t="s">
        <v>70</v>
      </c>
    </row>
    <row r="2" s="1" customFormat="1" ht="76.5">
      <c r="A2" s="171" t="s">
        <v>71</v>
      </c>
    </row>
    <row r="3" s="1" customFormat="1" ht="89.25">
      <c r="A3" s="171" t="s">
        <v>74</v>
      </c>
    </row>
    <row r="4" s="1" customFormat="1" ht="102">
      <c r="A4" s="171" t="s">
        <v>75</v>
      </c>
    </row>
    <row r="5" s="1" customFormat="1" ht="51">
      <c r="A5" s="171" t="s">
        <v>72</v>
      </c>
    </row>
    <row r="6" s="1" customFormat="1" ht="12.75">
      <c r="A6" s="171" t="s">
        <v>73</v>
      </c>
    </row>
    <row r="7" s="1" customFormat="1" ht="12.75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BG39"/>
  <sheetViews>
    <sheetView showGridLines="0" zoomScale="85" zoomScaleNormal="85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2.75" outlineLevelCol="1"/>
  <cols>
    <col min="1" max="1" width="25.75390625" style="1" customWidth="1"/>
    <col min="2" max="2" width="8.375" style="1" customWidth="1"/>
    <col min="3" max="3" width="5.875" style="1" customWidth="1" outlineLevel="1"/>
    <col min="4" max="4" width="9.625" style="1" customWidth="1" outlineLevel="1"/>
    <col min="5" max="5" width="4.25390625" style="1" customWidth="1" outlineLevel="1"/>
    <col min="6" max="6" width="7.125" style="1" customWidth="1" outlineLevel="1"/>
    <col min="7" max="7" width="4.75390625" style="1" customWidth="1" outlineLevel="1"/>
    <col min="8" max="8" width="5.875" style="1" customWidth="1" outlineLevel="1"/>
    <col min="9" max="9" width="9.125" style="1" customWidth="1" outlineLevel="1"/>
    <col min="10" max="10" width="7.375" style="1" customWidth="1"/>
    <col min="11" max="11" width="8.25390625" style="3" customWidth="1"/>
    <col min="12" max="12" width="7.125" style="1" customWidth="1"/>
    <col min="13" max="13" width="5.75390625" style="3" bestFit="1" customWidth="1"/>
    <col min="14" max="14" width="5.875" style="3" hidden="1" customWidth="1"/>
    <col min="15" max="15" width="6.75390625" style="1" customWidth="1"/>
    <col min="16" max="16" width="6.25390625" style="3" customWidth="1"/>
    <col min="17" max="17" width="6.00390625" style="3" hidden="1" customWidth="1"/>
    <col min="18" max="18" width="7.375" style="1" customWidth="1"/>
    <col min="19" max="19" width="8.25390625" style="3" customWidth="1"/>
    <col min="20" max="20" width="7.125" style="1" customWidth="1"/>
    <col min="21" max="21" width="6.375" style="3" customWidth="1"/>
    <col min="22" max="22" width="5.875" style="3" hidden="1" customWidth="1"/>
    <col min="23" max="23" width="6.75390625" style="1" customWidth="1"/>
    <col min="24" max="24" width="6.25390625" style="3" customWidth="1"/>
    <col min="25" max="25" width="5.25390625" style="3" hidden="1" customWidth="1"/>
    <col min="26" max="26" width="7.375" style="1" customWidth="1"/>
    <col min="27" max="27" width="8.25390625" style="3" customWidth="1"/>
    <col min="28" max="28" width="7.125" style="1" customWidth="1"/>
    <col min="29" max="29" width="6.375" style="3" customWidth="1"/>
    <col min="30" max="30" width="5.875" style="3" hidden="1" customWidth="1"/>
    <col min="31" max="31" width="6.75390625" style="1" customWidth="1"/>
    <col min="32" max="32" width="6.25390625" style="3" customWidth="1"/>
    <col min="33" max="33" width="5.25390625" style="3" hidden="1" customWidth="1"/>
    <col min="34" max="34" width="7.375" style="1" customWidth="1"/>
    <col min="35" max="35" width="8.25390625" style="3" customWidth="1"/>
    <col min="36" max="36" width="7.125" style="1" customWidth="1"/>
    <col min="37" max="37" width="6.375" style="3" customWidth="1"/>
    <col min="38" max="38" width="5.875" style="3" hidden="1" customWidth="1"/>
    <col min="39" max="39" width="6.75390625" style="1" customWidth="1"/>
    <col min="40" max="40" width="6.25390625" style="3" customWidth="1"/>
    <col min="41" max="41" width="5.25390625" style="3" hidden="1" customWidth="1"/>
    <col min="42" max="42" width="7.375" style="1" customWidth="1"/>
    <col min="43" max="43" width="8.25390625" style="3" customWidth="1"/>
    <col min="44" max="44" width="7.125" style="1" customWidth="1"/>
    <col min="45" max="45" width="6.375" style="3" customWidth="1"/>
    <col min="46" max="46" width="5.875" style="3" hidden="1" customWidth="1"/>
    <col min="47" max="47" width="6.75390625" style="1" customWidth="1"/>
    <col min="48" max="48" width="6.25390625" style="3" customWidth="1"/>
    <col min="49" max="49" width="5.25390625" style="3" hidden="1" customWidth="1"/>
    <col min="50" max="50" width="9.125" style="1" customWidth="1" collapsed="1"/>
    <col min="51" max="16384" width="9.125" style="1" customWidth="1"/>
  </cols>
  <sheetData>
    <row r="1" spans="2:59" s="2" customFormat="1" ht="24" customHeight="1">
      <c r="B1" s="108"/>
      <c r="C1" s="153" t="s">
        <v>0</v>
      </c>
      <c r="D1" s="160"/>
      <c r="E1" s="153" t="s">
        <v>64</v>
      </c>
      <c r="F1" s="163"/>
      <c r="G1" s="153" t="s">
        <v>2</v>
      </c>
      <c r="H1" s="163"/>
      <c r="I1" s="108"/>
      <c r="J1" s="153" t="s">
        <v>58</v>
      </c>
      <c r="K1" s="154"/>
      <c r="L1" s="154"/>
      <c r="M1" s="154"/>
      <c r="N1" s="154"/>
      <c r="O1" s="154"/>
      <c r="P1" s="154"/>
      <c r="Q1" s="155"/>
      <c r="R1" s="153" t="s">
        <v>57</v>
      </c>
      <c r="S1" s="154"/>
      <c r="T1" s="154"/>
      <c r="U1" s="154"/>
      <c r="V1" s="154"/>
      <c r="W1" s="154"/>
      <c r="X1" s="154"/>
      <c r="Y1" s="155"/>
      <c r="Z1" s="153" t="s">
        <v>56</v>
      </c>
      <c r="AA1" s="154"/>
      <c r="AB1" s="154"/>
      <c r="AC1" s="154"/>
      <c r="AD1" s="154"/>
      <c r="AE1" s="154"/>
      <c r="AF1" s="154"/>
      <c r="AG1" s="155"/>
      <c r="AH1" s="153" t="s">
        <v>29</v>
      </c>
      <c r="AI1" s="154"/>
      <c r="AJ1" s="154"/>
      <c r="AK1" s="154"/>
      <c r="AL1" s="154"/>
      <c r="AM1" s="154"/>
      <c r="AN1" s="154"/>
      <c r="AO1" s="155"/>
      <c r="AP1" s="153" t="s">
        <v>55</v>
      </c>
      <c r="AQ1" s="154"/>
      <c r="AR1" s="154"/>
      <c r="AS1" s="154"/>
      <c r="AT1" s="154"/>
      <c r="AU1" s="154"/>
      <c r="AV1" s="154"/>
      <c r="AW1" s="155"/>
      <c r="AX1" s="118"/>
      <c r="AY1" s="119"/>
      <c r="AZ1" s="119"/>
      <c r="BA1" s="119"/>
      <c r="BB1" s="119"/>
      <c r="BC1" s="119"/>
      <c r="BD1" s="119"/>
      <c r="BE1" s="119"/>
      <c r="BF1" s="119"/>
      <c r="BG1" s="119"/>
    </row>
    <row r="2" spans="2:59" s="4" customFormat="1" ht="25.5" customHeight="1">
      <c r="B2" s="107"/>
      <c r="C2" s="161"/>
      <c r="D2" s="162"/>
      <c r="E2" s="164"/>
      <c r="F2" s="165"/>
      <c r="G2" s="164"/>
      <c r="H2" s="165"/>
      <c r="I2" s="107"/>
      <c r="J2" s="156" t="s">
        <v>0</v>
      </c>
      <c r="K2" s="157"/>
      <c r="L2" s="156" t="s">
        <v>1</v>
      </c>
      <c r="M2" s="158"/>
      <c r="N2" s="159"/>
      <c r="O2" s="156" t="s">
        <v>2</v>
      </c>
      <c r="P2" s="158"/>
      <c r="Q2" s="159"/>
      <c r="R2" s="156" t="s">
        <v>0</v>
      </c>
      <c r="S2" s="157"/>
      <c r="T2" s="156" t="s">
        <v>1</v>
      </c>
      <c r="U2" s="158"/>
      <c r="V2" s="159"/>
      <c r="W2" s="156" t="s">
        <v>2</v>
      </c>
      <c r="X2" s="158"/>
      <c r="Y2" s="159"/>
      <c r="Z2" s="156" t="s">
        <v>0</v>
      </c>
      <c r="AA2" s="157"/>
      <c r="AB2" s="156" t="s">
        <v>1</v>
      </c>
      <c r="AC2" s="158"/>
      <c r="AD2" s="159"/>
      <c r="AE2" s="156" t="s">
        <v>2</v>
      </c>
      <c r="AF2" s="158"/>
      <c r="AG2" s="159"/>
      <c r="AH2" s="156" t="s">
        <v>0</v>
      </c>
      <c r="AI2" s="157"/>
      <c r="AJ2" s="156" t="s">
        <v>1</v>
      </c>
      <c r="AK2" s="158"/>
      <c r="AL2" s="159"/>
      <c r="AM2" s="156" t="s">
        <v>2</v>
      </c>
      <c r="AN2" s="158"/>
      <c r="AO2" s="159"/>
      <c r="AP2" s="156" t="s">
        <v>0</v>
      </c>
      <c r="AQ2" s="157"/>
      <c r="AR2" s="156" t="s">
        <v>1</v>
      </c>
      <c r="AS2" s="158"/>
      <c r="AT2" s="159"/>
      <c r="AU2" s="156" t="s">
        <v>2</v>
      </c>
      <c r="AV2" s="158"/>
      <c r="AW2" s="159"/>
      <c r="AX2" s="120"/>
      <c r="AY2" s="121"/>
      <c r="AZ2" s="121"/>
      <c r="BA2" s="121"/>
      <c r="BB2" s="121"/>
      <c r="BC2" s="121"/>
      <c r="BD2" s="121"/>
      <c r="BE2" s="121"/>
      <c r="BF2" s="121"/>
      <c r="BG2" s="121"/>
    </row>
    <row r="3" spans="2:59" s="4" customFormat="1" ht="25.5">
      <c r="B3" s="117" t="s">
        <v>21</v>
      </c>
      <c r="C3" s="116" t="s">
        <v>20</v>
      </c>
      <c r="D3" s="15" t="s">
        <v>19</v>
      </c>
      <c r="E3" s="116" t="s">
        <v>20</v>
      </c>
      <c r="F3" s="16" t="s">
        <v>19</v>
      </c>
      <c r="G3" s="116" t="s">
        <v>20</v>
      </c>
      <c r="H3" s="15" t="s">
        <v>19</v>
      </c>
      <c r="I3" s="13" t="s">
        <v>23</v>
      </c>
      <c r="J3" s="126" t="s">
        <v>22</v>
      </c>
      <c r="K3" s="16" t="s">
        <v>25</v>
      </c>
      <c r="L3" s="14" t="s">
        <v>22</v>
      </c>
      <c r="M3" s="17" t="s">
        <v>25</v>
      </c>
      <c r="N3" s="16" t="s">
        <v>24</v>
      </c>
      <c r="O3" s="14" t="s">
        <v>22</v>
      </c>
      <c r="P3" s="17" t="s">
        <v>25</v>
      </c>
      <c r="Q3" s="17" t="s">
        <v>24</v>
      </c>
      <c r="R3" s="126" t="s">
        <v>22</v>
      </c>
      <c r="S3" s="16" t="s">
        <v>25</v>
      </c>
      <c r="T3" s="14" t="s">
        <v>22</v>
      </c>
      <c r="U3" s="17" t="s">
        <v>25</v>
      </c>
      <c r="V3" s="16" t="s">
        <v>24</v>
      </c>
      <c r="W3" s="14" t="s">
        <v>22</v>
      </c>
      <c r="X3" s="127" t="s">
        <v>25</v>
      </c>
      <c r="Y3" s="16" t="s">
        <v>24</v>
      </c>
      <c r="Z3" s="14" t="s">
        <v>22</v>
      </c>
      <c r="AA3" s="16" t="s">
        <v>25</v>
      </c>
      <c r="AB3" s="14" t="s">
        <v>22</v>
      </c>
      <c r="AC3" s="17" t="s">
        <v>25</v>
      </c>
      <c r="AD3" s="16" t="s">
        <v>24</v>
      </c>
      <c r="AE3" s="14" t="s">
        <v>22</v>
      </c>
      <c r="AF3" s="127" t="s">
        <v>25</v>
      </c>
      <c r="AG3" s="16" t="s">
        <v>24</v>
      </c>
      <c r="AH3" s="14" t="s">
        <v>22</v>
      </c>
      <c r="AI3" s="16" t="s">
        <v>25</v>
      </c>
      <c r="AJ3" s="14" t="s">
        <v>22</v>
      </c>
      <c r="AK3" s="17" t="s">
        <v>25</v>
      </c>
      <c r="AL3" s="16" t="s">
        <v>24</v>
      </c>
      <c r="AM3" s="14" t="s">
        <v>22</v>
      </c>
      <c r="AN3" s="127" t="s">
        <v>25</v>
      </c>
      <c r="AO3" s="16" t="s">
        <v>24</v>
      </c>
      <c r="AP3" s="14" t="s">
        <v>22</v>
      </c>
      <c r="AQ3" s="16" t="s">
        <v>25</v>
      </c>
      <c r="AR3" s="14" t="s">
        <v>22</v>
      </c>
      <c r="AS3" s="17" t="s">
        <v>25</v>
      </c>
      <c r="AT3" s="16" t="s">
        <v>24</v>
      </c>
      <c r="AU3" s="14" t="s">
        <v>22</v>
      </c>
      <c r="AV3" s="127" t="s">
        <v>25</v>
      </c>
      <c r="AW3" s="16" t="s">
        <v>24</v>
      </c>
      <c r="AX3" s="120"/>
      <c r="AY3" s="121"/>
      <c r="AZ3" s="121"/>
      <c r="BA3" s="121"/>
      <c r="BB3" s="121"/>
      <c r="BC3" s="121"/>
      <c r="BD3" s="121"/>
      <c r="BE3" s="121"/>
      <c r="BF3" s="121"/>
      <c r="BG3" s="121"/>
    </row>
    <row r="4" spans="1:59" ht="12.75">
      <c r="A4" s="2" t="s">
        <v>16</v>
      </c>
      <c r="B4" s="108"/>
      <c r="C4" s="5"/>
      <c r="D4" s="12"/>
      <c r="E4" s="5"/>
      <c r="F4" s="12"/>
      <c r="G4" s="5"/>
      <c r="H4" s="12"/>
      <c r="J4" s="128"/>
      <c r="K4" s="9"/>
      <c r="L4" s="5"/>
      <c r="M4" s="6"/>
      <c r="N4" s="9"/>
      <c r="O4" s="5"/>
      <c r="P4" s="6"/>
      <c r="Q4" s="6"/>
      <c r="R4" s="128"/>
      <c r="S4" s="9"/>
      <c r="T4" s="5"/>
      <c r="U4" s="6"/>
      <c r="V4" s="9"/>
      <c r="W4" s="5"/>
      <c r="X4" s="129"/>
      <c r="Y4" s="9"/>
      <c r="Z4" s="5"/>
      <c r="AA4" s="9"/>
      <c r="AB4" s="5"/>
      <c r="AC4" s="6"/>
      <c r="AD4" s="9"/>
      <c r="AE4" s="5"/>
      <c r="AF4" s="129"/>
      <c r="AG4" s="9"/>
      <c r="AH4" s="5"/>
      <c r="AI4" s="9"/>
      <c r="AJ4" s="5"/>
      <c r="AK4" s="6"/>
      <c r="AL4" s="9"/>
      <c r="AM4" s="5"/>
      <c r="AN4" s="129"/>
      <c r="AO4" s="9"/>
      <c r="AP4" s="5"/>
      <c r="AQ4" s="9"/>
      <c r="AR4" s="5"/>
      <c r="AS4" s="6"/>
      <c r="AT4" s="9"/>
      <c r="AU4" s="5"/>
      <c r="AV4" s="129"/>
      <c r="AW4" s="9"/>
      <c r="AX4" s="122"/>
      <c r="AY4" s="123"/>
      <c r="AZ4" s="123"/>
      <c r="BA4" s="123"/>
      <c r="BB4" s="123"/>
      <c r="BC4" s="123"/>
      <c r="BD4" s="123"/>
      <c r="BE4" s="123"/>
      <c r="BF4" s="123"/>
      <c r="BG4" s="123"/>
    </row>
    <row r="5" spans="1:59" s="18" customFormat="1" ht="25.5">
      <c r="A5" s="132" t="s">
        <v>63</v>
      </c>
      <c r="B5" s="133">
        <v>28</v>
      </c>
      <c r="C5" s="134">
        <v>70</v>
      </c>
      <c r="D5" s="135">
        <f aca="true" t="shared" si="0" ref="D5:D16">$B5*C5/100</f>
        <v>19.6</v>
      </c>
      <c r="E5" s="134">
        <v>20</v>
      </c>
      <c r="F5" s="135">
        <f aca="true" t="shared" si="1" ref="F5:F16">$B5*E5/100</f>
        <v>5.6</v>
      </c>
      <c r="G5" s="134">
        <v>10</v>
      </c>
      <c r="H5" s="135">
        <f aca="true" t="shared" si="2" ref="H5:H16">$B5*G5/100</f>
        <v>2.8</v>
      </c>
      <c r="I5" s="136">
        <f aca="true" t="shared" si="3" ref="I5:I16">C5+E5+G5</f>
        <v>100</v>
      </c>
      <c r="J5" s="139">
        <v>25</v>
      </c>
      <c r="K5" s="135">
        <f>J5*$D5/100</f>
        <v>4.9</v>
      </c>
      <c r="L5" s="137">
        <v>50</v>
      </c>
      <c r="M5" s="138">
        <f>L5*$F5/100</f>
        <v>2.8</v>
      </c>
      <c r="N5" s="138">
        <f>IF(L5&gt;0,$F5,0)</f>
        <v>5.6</v>
      </c>
      <c r="O5" s="137">
        <v>100</v>
      </c>
      <c r="P5" s="138">
        <f>O5*$H5/100</f>
        <v>2.8</v>
      </c>
      <c r="Q5" s="138">
        <f>IF(J5&gt;0,$H5,0)</f>
        <v>2.8</v>
      </c>
      <c r="R5" s="139">
        <v>85</v>
      </c>
      <c r="S5" s="135">
        <f>R5*$D5/100</f>
        <v>16.660000000000004</v>
      </c>
      <c r="T5" s="137">
        <v>95</v>
      </c>
      <c r="U5" s="138">
        <f>T5*$F5/100</f>
        <v>5.32</v>
      </c>
      <c r="V5" s="138">
        <f>IF(T5&gt;0,$F5,0)</f>
        <v>5.6</v>
      </c>
      <c r="W5" s="137">
        <v>100</v>
      </c>
      <c r="X5" s="140">
        <f>W5*$H5/100</f>
        <v>2.8</v>
      </c>
      <c r="Y5" s="138">
        <f>IF(R5&gt;0,$H5,0)</f>
        <v>2.8</v>
      </c>
      <c r="Z5" s="137">
        <v>20</v>
      </c>
      <c r="AA5" s="135">
        <f>Z5*$D5/100</f>
        <v>3.92</v>
      </c>
      <c r="AB5" s="137">
        <v>95</v>
      </c>
      <c r="AC5" s="138">
        <f>AB5*$F5/100</f>
        <v>5.32</v>
      </c>
      <c r="AD5" s="138">
        <f>IF(AB5&gt;0,$F5,0)</f>
        <v>5.6</v>
      </c>
      <c r="AE5" s="137">
        <v>100</v>
      </c>
      <c r="AF5" s="140">
        <f>AE5*$H5/100</f>
        <v>2.8</v>
      </c>
      <c r="AG5" s="138">
        <f>IF(Z5&gt;0,$H5,0)</f>
        <v>2.8</v>
      </c>
      <c r="AH5" s="137">
        <v>90</v>
      </c>
      <c r="AI5" s="135">
        <f>AH5*$D5/100</f>
        <v>17.64</v>
      </c>
      <c r="AJ5" s="137">
        <v>70</v>
      </c>
      <c r="AK5" s="138">
        <f>AJ5*$F5/100</f>
        <v>3.92</v>
      </c>
      <c r="AL5" s="138">
        <f>IF(AJ5&gt;0,$F5,0)</f>
        <v>5.6</v>
      </c>
      <c r="AM5" s="137">
        <v>85</v>
      </c>
      <c r="AN5" s="140">
        <f>AM5*$H5/100</f>
        <v>2.38</v>
      </c>
      <c r="AO5" s="138">
        <f>IF(AH5&gt;0,$H5,0)</f>
        <v>2.8</v>
      </c>
      <c r="AP5" s="137">
        <v>50</v>
      </c>
      <c r="AQ5" s="135">
        <f>AP5*$D5/100</f>
        <v>9.8</v>
      </c>
      <c r="AR5" s="137">
        <v>100</v>
      </c>
      <c r="AS5" s="138">
        <f>AR5*$F5/100</f>
        <v>5.6</v>
      </c>
      <c r="AT5" s="138">
        <f>IF(AR5&gt;0,$F5,0)</f>
        <v>5.6</v>
      </c>
      <c r="AU5" s="137">
        <v>100</v>
      </c>
      <c r="AV5" s="140">
        <f>AU5*$H5/100</f>
        <v>2.8</v>
      </c>
      <c r="AW5" s="19">
        <f>IF(AP5&gt;0,$H5,0)</f>
        <v>2.8</v>
      </c>
      <c r="AX5" s="122"/>
      <c r="AY5" s="123"/>
      <c r="AZ5" s="123"/>
      <c r="BA5" s="123"/>
      <c r="BB5" s="123"/>
      <c r="BC5" s="123"/>
      <c r="BD5" s="123"/>
      <c r="BE5" s="123"/>
      <c r="BF5" s="123"/>
      <c r="BG5" s="123"/>
    </row>
    <row r="6" spans="1:59" ht="12.75">
      <c r="A6" s="1" t="s">
        <v>31</v>
      </c>
      <c r="B6" s="112">
        <v>4</v>
      </c>
      <c r="C6" s="113">
        <v>75</v>
      </c>
      <c r="D6" s="9">
        <f t="shared" si="0"/>
        <v>3</v>
      </c>
      <c r="E6" s="113">
        <v>20</v>
      </c>
      <c r="F6" s="9">
        <f t="shared" si="1"/>
        <v>0.8</v>
      </c>
      <c r="G6" s="113">
        <v>5</v>
      </c>
      <c r="H6" s="9">
        <f t="shared" si="2"/>
        <v>0.2</v>
      </c>
      <c r="I6" s="106">
        <f aca="true" t="shared" si="4" ref="I6:I11">C6+E6+G6</f>
        <v>100</v>
      </c>
      <c r="J6" s="128">
        <v>100</v>
      </c>
      <c r="K6" s="9">
        <f aca="true" t="shared" si="5" ref="K6:K16">J6*$D6/100</f>
        <v>3</v>
      </c>
      <c r="L6" s="5">
        <v>75</v>
      </c>
      <c r="M6" s="6">
        <f aca="true" t="shared" si="6" ref="M6:M16">L6*$F6/100</f>
        <v>0.6</v>
      </c>
      <c r="N6" s="6">
        <f aca="true" t="shared" si="7" ref="N6:N16">IF(L6&gt;0,$F6,0)</f>
        <v>0.8</v>
      </c>
      <c r="O6" s="5">
        <v>0</v>
      </c>
      <c r="P6" s="6">
        <f aca="true" t="shared" si="8" ref="P6:P16">O6*$H6/100</f>
        <v>0</v>
      </c>
      <c r="Q6" s="6">
        <f aca="true" t="shared" si="9" ref="Q6:Q16">IF(J6&gt;0,$H6,0)</f>
        <v>0.2</v>
      </c>
      <c r="R6" s="128">
        <v>100</v>
      </c>
      <c r="S6" s="9">
        <f aca="true" t="shared" si="10" ref="S6:S16">R6*$D6/100</f>
        <v>3</v>
      </c>
      <c r="T6" s="5">
        <v>95</v>
      </c>
      <c r="U6" s="6">
        <f aca="true" t="shared" si="11" ref="U6:U16">T6*$F6/100</f>
        <v>0.76</v>
      </c>
      <c r="V6" s="6">
        <f aca="true" t="shared" si="12" ref="V6:V16">IF(T6&gt;0,$F6,0)</f>
        <v>0.8</v>
      </c>
      <c r="W6" s="5">
        <v>85</v>
      </c>
      <c r="X6" s="129">
        <f aca="true" t="shared" si="13" ref="X6:X16">W6*$H6/100</f>
        <v>0.17</v>
      </c>
      <c r="Y6" s="6">
        <f aca="true" t="shared" si="14" ref="Y6:Y16">IF(R6&gt;0,$H6,0)</f>
        <v>0.2</v>
      </c>
      <c r="Z6" s="5">
        <v>100</v>
      </c>
      <c r="AA6" s="9">
        <f aca="true" t="shared" si="15" ref="AA6:AA16">Z6*$D6/100</f>
        <v>3</v>
      </c>
      <c r="AB6" s="5">
        <v>95</v>
      </c>
      <c r="AC6" s="6">
        <f aca="true" t="shared" si="16" ref="AC6:AC16">AB6*$F6/100</f>
        <v>0.76</v>
      </c>
      <c r="AD6" s="6">
        <f aca="true" t="shared" si="17" ref="AD6:AD16">IF(AB6&gt;0,$F6,0)</f>
        <v>0.8</v>
      </c>
      <c r="AE6" s="5">
        <v>85</v>
      </c>
      <c r="AF6" s="129">
        <f aca="true" t="shared" si="18" ref="AF6:AF16">AE6*$H6/100</f>
        <v>0.17</v>
      </c>
      <c r="AG6" s="6">
        <f aca="true" t="shared" si="19" ref="AG6:AG16">IF(Z6&gt;0,$H6,0)</f>
        <v>0.2</v>
      </c>
      <c r="AH6" s="5">
        <v>0</v>
      </c>
      <c r="AI6" s="9">
        <f aca="true" t="shared" si="20" ref="AI6:AI16">AH6*$D6/100</f>
        <v>0</v>
      </c>
      <c r="AJ6" s="5">
        <v>0</v>
      </c>
      <c r="AK6" s="6">
        <f aca="true" t="shared" si="21" ref="AK6:AK16">AJ6*$F6/100</f>
        <v>0</v>
      </c>
      <c r="AL6" s="6">
        <f aca="true" t="shared" si="22" ref="AL6:AL16">IF(AJ6&gt;0,$F6,0)</f>
        <v>0</v>
      </c>
      <c r="AM6" s="5">
        <v>0</v>
      </c>
      <c r="AN6" s="129">
        <f aca="true" t="shared" si="23" ref="AN6:AN16">AM6*$H6/100</f>
        <v>0</v>
      </c>
      <c r="AO6" s="6">
        <f aca="true" t="shared" si="24" ref="AO6:AO16">IF(AH6&gt;0,$H6,0)</f>
        <v>0</v>
      </c>
      <c r="AP6" s="5">
        <v>100</v>
      </c>
      <c r="AQ6" s="9">
        <f aca="true" t="shared" si="25" ref="AQ6:AQ16">AP6*$D6/100</f>
        <v>3</v>
      </c>
      <c r="AR6" s="5">
        <v>100</v>
      </c>
      <c r="AS6" s="6">
        <f aca="true" t="shared" si="26" ref="AS6:AS16">AR6*$F6/100</f>
        <v>0.8</v>
      </c>
      <c r="AT6" s="6">
        <f aca="true" t="shared" si="27" ref="AT6:AT16">IF(AR6&gt;0,$F6,0)</f>
        <v>0.8</v>
      </c>
      <c r="AU6" s="5">
        <v>95</v>
      </c>
      <c r="AV6" s="129">
        <f aca="true" t="shared" si="28" ref="AV6:AV16">AU6*$H6/100</f>
        <v>0.19</v>
      </c>
      <c r="AW6" s="9">
        <f aca="true" t="shared" si="29" ref="AW6:AW16">IF(AP6&gt;0,$H6,0)</f>
        <v>0.2</v>
      </c>
      <c r="AX6" s="122"/>
      <c r="AY6" s="123"/>
      <c r="AZ6" s="123"/>
      <c r="BA6" s="123"/>
      <c r="BB6" s="123"/>
      <c r="BC6" s="123"/>
      <c r="BD6" s="123"/>
      <c r="BE6" s="123"/>
      <c r="BF6" s="123"/>
      <c r="BG6" s="123"/>
    </row>
    <row r="7" spans="1:59" s="18" customFormat="1" ht="25.5">
      <c r="A7" s="132" t="s">
        <v>33</v>
      </c>
      <c r="B7" s="133">
        <v>2</v>
      </c>
      <c r="C7" s="134">
        <v>75</v>
      </c>
      <c r="D7" s="135">
        <f t="shared" si="0"/>
        <v>1.5</v>
      </c>
      <c r="E7" s="134">
        <v>20</v>
      </c>
      <c r="F7" s="135">
        <f t="shared" si="1"/>
        <v>0.4</v>
      </c>
      <c r="G7" s="134">
        <v>5</v>
      </c>
      <c r="H7" s="135">
        <f t="shared" si="2"/>
        <v>0.1</v>
      </c>
      <c r="I7" s="136">
        <f t="shared" si="4"/>
        <v>100</v>
      </c>
      <c r="J7" s="139">
        <v>0</v>
      </c>
      <c r="K7" s="135">
        <f t="shared" si="5"/>
        <v>0</v>
      </c>
      <c r="L7" s="137">
        <v>0</v>
      </c>
      <c r="M7" s="138">
        <f t="shared" si="6"/>
        <v>0</v>
      </c>
      <c r="N7" s="138">
        <f t="shared" si="7"/>
        <v>0</v>
      </c>
      <c r="O7" s="137">
        <v>0</v>
      </c>
      <c r="P7" s="138">
        <f t="shared" si="8"/>
        <v>0</v>
      </c>
      <c r="Q7" s="138">
        <f t="shared" si="9"/>
        <v>0</v>
      </c>
      <c r="R7" s="139">
        <v>0</v>
      </c>
      <c r="S7" s="135">
        <f t="shared" si="10"/>
        <v>0</v>
      </c>
      <c r="T7" s="137">
        <v>0</v>
      </c>
      <c r="U7" s="138">
        <f t="shared" si="11"/>
        <v>0</v>
      </c>
      <c r="V7" s="138">
        <f t="shared" si="12"/>
        <v>0</v>
      </c>
      <c r="W7" s="137">
        <v>0</v>
      </c>
      <c r="X7" s="140">
        <f t="shared" si="13"/>
        <v>0</v>
      </c>
      <c r="Y7" s="138">
        <f t="shared" si="14"/>
        <v>0</v>
      </c>
      <c r="Z7" s="137">
        <v>0</v>
      </c>
      <c r="AA7" s="135">
        <f t="shared" si="15"/>
        <v>0</v>
      </c>
      <c r="AB7" s="137">
        <v>0</v>
      </c>
      <c r="AC7" s="138">
        <f t="shared" si="16"/>
        <v>0</v>
      </c>
      <c r="AD7" s="138">
        <f t="shared" si="17"/>
        <v>0</v>
      </c>
      <c r="AE7" s="137">
        <v>0</v>
      </c>
      <c r="AF7" s="140">
        <f t="shared" si="18"/>
        <v>0</v>
      </c>
      <c r="AG7" s="138">
        <f t="shared" si="19"/>
        <v>0</v>
      </c>
      <c r="AH7" s="137">
        <v>0</v>
      </c>
      <c r="AI7" s="135">
        <f t="shared" si="20"/>
        <v>0</v>
      </c>
      <c r="AJ7" s="137">
        <v>0</v>
      </c>
      <c r="AK7" s="138">
        <f t="shared" si="21"/>
        <v>0</v>
      </c>
      <c r="AL7" s="138">
        <f t="shared" si="22"/>
        <v>0</v>
      </c>
      <c r="AM7" s="137">
        <v>0</v>
      </c>
      <c r="AN7" s="140">
        <f t="shared" si="23"/>
        <v>0</v>
      </c>
      <c r="AO7" s="138">
        <f t="shared" si="24"/>
        <v>0</v>
      </c>
      <c r="AP7" s="137">
        <v>100</v>
      </c>
      <c r="AQ7" s="135">
        <f t="shared" si="25"/>
        <v>1.5</v>
      </c>
      <c r="AR7" s="137">
        <v>100</v>
      </c>
      <c r="AS7" s="138">
        <f t="shared" si="26"/>
        <v>0.4</v>
      </c>
      <c r="AT7" s="138">
        <f t="shared" si="27"/>
        <v>0.4</v>
      </c>
      <c r="AU7" s="137">
        <v>95</v>
      </c>
      <c r="AV7" s="140">
        <f t="shared" si="28"/>
        <v>0.095</v>
      </c>
      <c r="AW7" s="19">
        <f t="shared" si="29"/>
        <v>0.1</v>
      </c>
      <c r="AX7" s="122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 ht="25.5">
      <c r="A8" s="1" t="s">
        <v>34</v>
      </c>
      <c r="B8" s="112">
        <v>5</v>
      </c>
      <c r="C8" s="113">
        <v>75</v>
      </c>
      <c r="D8" s="9">
        <f t="shared" si="0"/>
        <v>3.75</v>
      </c>
      <c r="E8" s="113">
        <v>20</v>
      </c>
      <c r="F8" s="9">
        <f t="shared" si="1"/>
        <v>1</v>
      </c>
      <c r="G8" s="113">
        <v>5</v>
      </c>
      <c r="H8" s="9">
        <f t="shared" si="2"/>
        <v>0.25</v>
      </c>
      <c r="I8" s="106">
        <f t="shared" si="4"/>
        <v>100</v>
      </c>
      <c r="J8" s="128">
        <v>70</v>
      </c>
      <c r="K8" s="9">
        <f t="shared" si="5"/>
        <v>2.625</v>
      </c>
      <c r="L8" s="5">
        <v>75</v>
      </c>
      <c r="M8" s="6">
        <f t="shared" si="6"/>
        <v>0.75</v>
      </c>
      <c r="N8" s="6">
        <f t="shared" si="7"/>
        <v>1</v>
      </c>
      <c r="O8" s="5">
        <v>0</v>
      </c>
      <c r="P8" s="6">
        <f t="shared" si="8"/>
        <v>0</v>
      </c>
      <c r="Q8" s="6">
        <f t="shared" si="9"/>
        <v>0.25</v>
      </c>
      <c r="R8" s="128">
        <v>100</v>
      </c>
      <c r="S8" s="9">
        <f t="shared" si="10"/>
        <v>3.75</v>
      </c>
      <c r="T8" s="5">
        <v>95</v>
      </c>
      <c r="U8" s="6">
        <f t="shared" si="11"/>
        <v>0.95</v>
      </c>
      <c r="V8" s="6">
        <f t="shared" si="12"/>
        <v>1</v>
      </c>
      <c r="W8" s="5">
        <v>85</v>
      </c>
      <c r="X8" s="129">
        <f t="shared" si="13"/>
        <v>0.2125</v>
      </c>
      <c r="Y8" s="6">
        <f t="shared" si="14"/>
        <v>0.25</v>
      </c>
      <c r="Z8" s="5">
        <v>100</v>
      </c>
      <c r="AA8" s="9">
        <f t="shared" si="15"/>
        <v>3.75</v>
      </c>
      <c r="AB8" s="5">
        <v>95</v>
      </c>
      <c r="AC8" s="6">
        <f t="shared" si="16"/>
        <v>0.95</v>
      </c>
      <c r="AD8" s="6">
        <f t="shared" si="17"/>
        <v>1</v>
      </c>
      <c r="AE8" s="5">
        <v>85</v>
      </c>
      <c r="AF8" s="129">
        <f t="shared" si="18"/>
        <v>0.2125</v>
      </c>
      <c r="AG8" s="6">
        <f t="shared" si="19"/>
        <v>0.25</v>
      </c>
      <c r="AH8" s="5">
        <v>0</v>
      </c>
      <c r="AI8" s="9">
        <f t="shared" si="20"/>
        <v>0</v>
      </c>
      <c r="AJ8" s="5">
        <v>0</v>
      </c>
      <c r="AK8" s="6">
        <f t="shared" si="21"/>
        <v>0</v>
      </c>
      <c r="AL8" s="6">
        <f t="shared" si="22"/>
        <v>0</v>
      </c>
      <c r="AM8" s="5">
        <v>0</v>
      </c>
      <c r="AN8" s="129">
        <f t="shared" si="23"/>
        <v>0</v>
      </c>
      <c r="AO8" s="6">
        <f t="shared" si="24"/>
        <v>0</v>
      </c>
      <c r="AP8" s="5">
        <v>100</v>
      </c>
      <c r="AQ8" s="9">
        <f t="shared" si="25"/>
        <v>3.75</v>
      </c>
      <c r="AR8" s="5">
        <v>100</v>
      </c>
      <c r="AS8" s="6">
        <f t="shared" si="26"/>
        <v>1</v>
      </c>
      <c r="AT8" s="6">
        <f t="shared" si="27"/>
        <v>1</v>
      </c>
      <c r="AU8" s="5">
        <v>95</v>
      </c>
      <c r="AV8" s="129">
        <f t="shared" si="28"/>
        <v>0.2375</v>
      </c>
      <c r="AW8" s="9">
        <f t="shared" si="29"/>
        <v>0.25</v>
      </c>
      <c r="AX8" s="122"/>
      <c r="AY8" s="123"/>
      <c r="AZ8" s="123"/>
      <c r="BA8" s="123"/>
      <c r="BB8" s="123"/>
      <c r="BC8" s="123"/>
      <c r="BD8" s="123"/>
      <c r="BE8" s="123"/>
      <c r="BF8" s="123"/>
      <c r="BG8" s="123"/>
    </row>
    <row r="9" spans="1:59" s="18" customFormat="1" ht="25.5">
      <c r="A9" s="132" t="s">
        <v>35</v>
      </c>
      <c r="B9" s="133">
        <v>3</v>
      </c>
      <c r="C9" s="134">
        <v>75</v>
      </c>
      <c r="D9" s="135">
        <f t="shared" si="0"/>
        <v>2.25</v>
      </c>
      <c r="E9" s="134">
        <v>20</v>
      </c>
      <c r="F9" s="135">
        <f t="shared" si="1"/>
        <v>0.6</v>
      </c>
      <c r="G9" s="134">
        <v>5</v>
      </c>
      <c r="H9" s="135">
        <f t="shared" si="2"/>
        <v>0.15</v>
      </c>
      <c r="I9" s="136">
        <f t="shared" si="4"/>
        <v>100</v>
      </c>
      <c r="J9" s="139">
        <v>90</v>
      </c>
      <c r="K9" s="135">
        <f t="shared" si="5"/>
        <v>2.025</v>
      </c>
      <c r="L9" s="137">
        <v>75</v>
      </c>
      <c r="M9" s="138">
        <f t="shared" si="6"/>
        <v>0.45</v>
      </c>
      <c r="N9" s="138">
        <f t="shared" si="7"/>
        <v>0.6</v>
      </c>
      <c r="O9" s="137">
        <v>0</v>
      </c>
      <c r="P9" s="138">
        <f t="shared" si="8"/>
        <v>0</v>
      </c>
      <c r="Q9" s="138">
        <f t="shared" si="9"/>
        <v>0.15</v>
      </c>
      <c r="R9" s="139">
        <v>85</v>
      </c>
      <c r="S9" s="135">
        <f t="shared" si="10"/>
        <v>1.9125</v>
      </c>
      <c r="T9" s="137">
        <v>95</v>
      </c>
      <c r="U9" s="138">
        <f t="shared" si="11"/>
        <v>0.57</v>
      </c>
      <c r="V9" s="138">
        <f t="shared" si="12"/>
        <v>0.6</v>
      </c>
      <c r="W9" s="137">
        <v>85</v>
      </c>
      <c r="X9" s="140">
        <f t="shared" si="13"/>
        <v>0.1275</v>
      </c>
      <c r="Y9" s="138">
        <f t="shared" si="14"/>
        <v>0.15</v>
      </c>
      <c r="Z9" s="137">
        <v>85</v>
      </c>
      <c r="AA9" s="135">
        <f t="shared" si="15"/>
        <v>1.9125</v>
      </c>
      <c r="AB9" s="137">
        <v>95</v>
      </c>
      <c r="AC9" s="138">
        <f t="shared" si="16"/>
        <v>0.57</v>
      </c>
      <c r="AD9" s="138">
        <f t="shared" si="17"/>
        <v>0.6</v>
      </c>
      <c r="AE9" s="137">
        <v>85</v>
      </c>
      <c r="AF9" s="140">
        <f t="shared" si="18"/>
        <v>0.1275</v>
      </c>
      <c r="AG9" s="138">
        <f t="shared" si="19"/>
        <v>0.15</v>
      </c>
      <c r="AH9" s="137">
        <v>0</v>
      </c>
      <c r="AI9" s="135">
        <f t="shared" si="20"/>
        <v>0</v>
      </c>
      <c r="AJ9" s="137">
        <v>0</v>
      </c>
      <c r="AK9" s="138">
        <f t="shared" si="21"/>
        <v>0</v>
      </c>
      <c r="AL9" s="138">
        <f t="shared" si="22"/>
        <v>0</v>
      </c>
      <c r="AM9" s="137">
        <v>0</v>
      </c>
      <c r="AN9" s="140">
        <f t="shared" si="23"/>
        <v>0</v>
      </c>
      <c r="AO9" s="138">
        <f t="shared" si="24"/>
        <v>0</v>
      </c>
      <c r="AP9" s="137">
        <v>100</v>
      </c>
      <c r="AQ9" s="135">
        <f t="shared" si="25"/>
        <v>2.25</v>
      </c>
      <c r="AR9" s="137">
        <v>100</v>
      </c>
      <c r="AS9" s="138">
        <f t="shared" si="26"/>
        <v>0.6</v>
      </c>
      <c r="AT9" s="138">
        <f t="shared" si="27"/>
        <v>0.6</v>
      </c>
      <c r="AU9" s="137">
        <v>95</v>
      </c>
      <c r="AV9" s="140">
        <f t="shared" si="28"/>
        <v>0.1425</v>
      </c>
      <c r="AW9" s="19">
        <f t="shared" si="29"/>
        <v>0.15</v>
      </c>
      <c r="AX9" s="122"/>
      <c r="AY9" s="123"/>
      <c r="AZ9" s="123"/>
      <c r="BA9" s="123"/>
      <c r="BB9" s="123"/>
      <c r="BC9" s="123"/>
      <c r="BD9" s="123"/>
      <c r="BE9" s="123"/>
      <c r="BF9" s="123"/>
      <c r="BG9" s="123"/>
    </row>
    <row r="10" spans="1:59" ht="25.5">
      <c r="A10" s="1" t="s">
        <v>54</v>
      </c>
      <c r="B10" s="112">
        <v>2</v>
      </c>
      <c r="C10" s="113">
        <v>75</v>
      </c>
      <c r="D10" s="9">
        <f t="shared" si="0"/>
        <v>1.5</v>
      </c>
      <c r="E10" s="113">
        <v>20</v>
      </c>
      <c r="F10" s="9">
        <f t="shared" si="1"/>
        <v>0.4</v>
      </c>
      <c r="G10" s="113">
        <v>5</v>
      </c>
      <c r="H10" s="9">
        <f t="shared" si="2"/>
        <v>0.1</v>
      </c>
      <c r="I10" s="106">
        <f t="shared" si="4"/>
        <v>100</v>
      </c>
      <c r="J10" s="128">
        <v>0</v>
      </c>
      <c r="K10" s="9">
        <f t="shared" si="5"/>
        <v>0</v>
      </c>
      <c r="L10" s="5">
        <v>0</v>
      </c>
      <c r="M10" s="6">
        <f t="shared" si="6"/>
        <v>0</v>
      </c>
      <c r="N10" s="6">
        <f>IF(L10&gt;0,$F10,0)</f>
        <v>0</v>
      </c>
      <c r="O10" s="5">
        <v>0</v>
      </c>
      <c r="P10" s="6">
        <f t="shared" si="8"/>
        <v>0</v>
      </c>
      <c r="Q10" s="6">
        <f>IF(J10&gt;0,$H10,0)</f>
        <v>0</v>
      </c>
      <c r="R10" s="128">
        <v>100</v>
      </c>
      <c r="S10" s="9">
        <f t="shared" si="10"/>
        <v>1.5</v>
      </c>
      <c r="T10" s="5">
        <v>95</v>
      </c>
      <c r="U10" s="6">
        <f t="shared" si="11"/>
        <v>0.38</v>
      </c>
      <c r="V10" s="6">
        <f>IF(T10&gt;0,$F10,0)</f>
        <v>0.4</v>
      </c>
      <c r="W10" s="5">
        <v>85</v>
      </c>
      <c r="X10" s="129">
        <f t="shared" si="13"/>
        <v>0.085</v>
      </c>
      <c r="Y10" s="6">
        <f>IF(R10&gt;0,$H10,0)</f>
        <v>0.1</v>
      </c>
      <c r="Z10" s="5">
        <v>100</v>
      </c>
      <c r="AA10" s="9">
        <f t="shared" si="15"/>
        <v>1.5</v>
      </c>
      <c r="AB10" s="5">
        <v>95</v>
      </c>
      <c r="AC10" s="6">
        <f t="shared" si="16"/>
        <v>0.38</v>
      </c>
      <c r="AD10" s="6">
        <f>IF(AB10&gt;0,$F10,0)</f>
        <v>0.4</v>
      </c>
      <c r="AE10" s="5">
        <v>85</v>
      </c>
      <c r="AF10" s="129">
        <f t="shared" si="18"/>
        <v>0.085</v>
      </c>
      <c r="AG10" s="6">
        <f>IF(Z10&gt;0,$H10,0)</f>
        <v>0.1</v>
      </c>
      <c r="AH10" s="5">
        <v>0</v>
      </c>
      <c r="AI10" s="9">
        <f t="shared" si="20"/>
        <v>0</v>
      </c>
      <c r="AJ10" s="5">
        <v>0</v>
      </c>
      <c r="AK10" s="6">
        <f t="shared" si="21"/>
        <v>0</v>
      </c>
      <c r="AL10" s="6">
        <f>IF(AJ10&gt;0,$F10,0)</f>
        <v>0</v>
      </c>
      <c r="AM10" s="5">
        <v>0</v>
      </c>
      <c r="AN10" s="129">
        <f t="shared" si="23"/>
        <v>0</v>
      </c>
      <c r="AO10" s="6">
        <f>IF(AH10&gt;0,$H10,0)</f>
        <v>0</v>
      </c>
      <c r="AP10" s="5">
        <v>100</v>
      </c>
      <c r="AQ10" s="9">
        <f t="shared" si="25"/>
        <v>1.5</v>
      </c>
      <c r="AR10" s="5">
        <v>100</v>
      </c>
      <c r="AS10" s="6">
        <f t="shared" si="26"/>
        <v>0.4</v>
      </c>
      <c r="AT10" s="6">
        <f>IF(AR10&gt;0,$F10,0)</f>
        <v>0.4</v>
      </c>
      <c r="AU10" s="5">
        <v>95</v>
      </c>
      <c r="AV10" s="129">
        <f t="shared" si="28"/>
        <v>0.095</v>
      </c>
      <c r="AW10" s="9">
        <f>IF(AP10&gt;0,$H10,0)</f>
        <v>0.1</v>
      </c>
      <c r="AX10" s="122"/>
      <c r="AY10" s="123"/>
      <c r="AZ10" s="123"/>
      <c r="BA10" s="123"/>
      <c r="BB10" s="123"/>
      <c r="BC10" s="123"/>
      <c r="BD10" s="123"/>
      <c r="BE10" s="123"/>
      <c r="BF10" s="123"/>
      <c r="BG10" s="123"/>
    </row>
    <row r="11" spans="1:59" s="18" customFormat="1" ht="37.5" customHeight="1">
      <c r="A11" s="132" t="s">
        <v>38</v>
      </c>
      <c r="B11" s="133">
        <v>3</v>
      </c>
      <c r="C11" s="134">
        <v>75</v>
      </c>
      <c r="D11" s="135">
        <f t="shared" si="0"/>
        <v>2.25</v>
      </c>
      <c r="E11" s="134">
        <v>20</v>
      </c>
      <c r="F11" s="135">
        <f t="shared" si="1"/>
        <v>0.6</v>
      </c>
      <c r="G11" s="134">
        <v>5</v>
      </c>
      <c r="H11" s="135">
        <f t="shared" si="2"/>
        <v>0.15</v>
      </c>
      <c r="I11" s="136">
        <f t="shared" si="4"/>
        <v>100</v>
      </c>
      <c r="J11" s="139">
        <v>75</v>
      </c>
      <c r="K11" s="135">
        <f t="shared" si="5"/>
        <v>1.6875</v>
      </c>
      <c r="L11" s="137">
        <v>75</v>
      </c>
      <c r="M11" s="138">
        <f t="shared" si="6"/>
        <v>0.45</v>
      </c>
      <c r="N11" s="138">
        <f t="shared" si="7"/>
        <v>0.6</v>
      </c>
      <c r="O11" s="137">
        <v>0</v>
      </c>
      <c r="P11" s="138">
        <f t="shared" si="8"/>
        <v>0</v>
      </c>
      <c r="Q11" s="138">
        <f t="shared" si="9"/>
        <v>0.15</v>
      </c>
      <c r="R11" s="139">
        <v>100</v>
      </c>
      <c r="S11" s="135">
        <f t="shared" si="10"/>
        <v>2.25</v>
      </c>
      <c r="T11" s="137">
        <v>95</v>
      </c>
      <c r="U11" s="138">
        <f t="shared" si="11"/>
        <v>0.57</v>
      </c>
      <c r="V11" s="138">
        <f t="shared" si="12"/>
        <v>0.6</v>
      </c>
      <c r="W11" s="137">
        <v>85</v>
      </c>
      <c r="X11" s="140">
        <f t="shared" si="13"/>
        <v>0.1275</v>
      </c>
      <c r="Y11" s="138">
        <f t="shared" si="14"/>
        <v>0.15</v>
      </c>
      <c r="Z11" s="137">
        <v>100</v>
      </c>
      <c r="AA11" s="135">
        <f t="shared" si="15"/>
        <v>2.25</v>
      </c>
      <c r="AB11" s="137">
        <v>95</v>
      </c>
      <c r="AC11" s="138">
        <f t="shared" si="16"/>
        <v>0.57</v>
      </c>
      <c r="AD11" s="138">
        <f t="shared" si="17"/>
        <v>0.6</v>
      </c>
      <c r="AE11" s="137">
        <v>85</v>
      </c>
      <c r="AF11" s="140">
        <f t="shared" si="18"/>
        <v>0.1275</v>
      </c>
      <c r="AG11" s="138">
        <f t="shared" si="19"/>
        <v>0.15</v>
      </c>
      <c r="AH11" s="137">
        <v>0</v>
      </c>
      <c r="AI11" s="135">
        <f t="shared" si="20"/>
        <v>0</v>
      </c>
      <c r="AJ11" s="137">
        <v>0</v>
      </c>
      <c r="AK11" s="138">
        <f t="shared" si="21"/>
        <v>0</v>
      </c>
      <c r="AL11" s="138">
        <f t="shared" si="22"/>
        <v>0</v>
      </c>
      <c r="AM11" s="137">
        <v>0</v>
      </c>
      <c r="AN11" s="140">
        <f t="shared" si="23"/>
        <v>0</v>
      </c>
      <c r="AO11" s="138">
        <f t="shared" si="24"/>
        <v>0</v>
      </c>
      <c r="AP11" s="137">
        <v>0</v>
      </c>
      <c r="AQ11" s="135">
        <f t="shared" si="25"/>
        <v>0</v>
      </c>
      <c r="AR11" s="137">
        <v>0</v>
      </c>
      <c r="AS11" s="138">
        <f t="shared" si="26"/>
        <v>0</v>
      </c>
      <c r="AT11" s="138">
        <f t="shared" si="27"/>
        <v>0</v>
      </c>
      <c r="AU11" s="137">
        <v>0</v>
      </c>
      <c r="AV11" s="140">
        <f t="shared" si="28"/>
        <v>0</v>
      </c>
      <c r="AW11" s="19">
        <f t="shared" si="29"/>
        <v>0</v>
      </c>
      <c r="AX11" s="122"/>
      <c r="AY11" s="123"/>
      <c r="AZ11" s="123"/>
      <c r="BA11" s="123"/>
      <c r="BB11" s="123"/>
      <c r="BC11" s="123"/>
      <c r="BD11" s="123"/>
      <c r="BE11" s="123"/>
      <c r="BF11" s="123"/>
      <c r="BG11" s="123"/>
    </row>
    <row r="12" spans="1:59" ht="12.75">
      <c r="A12" s="1" t="s">
        <v>3</v>
      </c>
      <c r="B12" s="112">
        <v>8</v>
      </c>
      <c r="C12" s="113">
        <v>70</v>
      </c>
      <c r="D12" s="9">
        <f t="shared" si="0"/>
        <v>5.6</v>
      </c>
      <c r="E12" s="113">
        <v>20</v>
      </c>
      <c r="F12" s="9">
        <f t="shared" si="1"/>
        <v>1.6</v>
      </c>
      <c r="G12" s="113">
        <v>10</v>
      </c>
      <c r="H12" s="9">
        <f t="shared" si="2"/>
        <v>0.8</v>
      </c>
      <c r="I12" s="106">
        <f t="shared" si="3"/>
        <v>100</v>
      </c>
      <c r="J12" s="128">
        <v>50</v>
      </c>
      <c r="K12" s="9">
        <f t="shared" si="5"/>
        <v>2.8</v>
      </c>
      <c r="L12" s="5">
        <v>100</v>
      </c>
      <c r="M12" s="6">
        <f t="shared" si="6"/>
        <v>1.6</v>
      </c>
      <c r="N12" s="6">
        <f t="shared" si="7"/>
        <v>1.6</v>
      </c>
      <c r="O12" s="5">
        <v>0</v>
      </c>
      <c r="P12" s="6">
        <f t="shared" si="8"/>
        <v>0</v>
      </c>
      <c r="Q12" s="6">
        <f t="shared" si="9"/>
        <v>0.8</v>
      </c>
      <c r="R12" s="128">
        <v>50</v>
      </c>
      <c r="S12" s="9">
        <f t="shared" si="10"/>
        <v>2.8</v>
      </c>
      <c r="T12" s="5">
        <v>100</v>
      </c>
      <c r="U12" s="6">
        <f t="shared" si="11"/>
        <v>1.6</v>
      </c>
      <c r="V12" s="6">
        <f t="shared" si="12"/>
        <v>1.6</v>
      </c>
      <c r="W12" s="5">
        <v>100</v>
      </c>
      <c r="X12" s="129">
        <f t="shared" si="13"/>
        <v>0.8</v>
      </c>
      <c r="Y12" s="6">
        <f t="shared" si="14"/>
        <v>0.8</v>
      </c>
      <c r="Z12" s="5">
        <v>100</v>
      </c>
      <c r="AA12" s="9">
        <f t="shared" si="15"/>
        <v>5.6</v>
      </c>
      <c r="AB12" s="5">
        <v>100</v>
      </c>
      <c r="AC12" s="6">
        <f t="shared" si="16"/>
        <v>1.6</v>
      </c>
      <c r="AD12" s="6">
        <f t="shared" si="17"/>
        <v>1.6</v>
      </c>
      <c r="AE12" s="5">
        <v>100</v>
      </c>
      <c r="AF12" s="129">
        <f t="shared" si="18"/>
        <v>0.8</v>
      </c>
      <c r="AG12" s="6">
        <f t="shared" si="19"/>
        <v>0.8</v>
      </c>
      <c r="AH12" s="5">
        <v>80</v>
      </c>
      <c r="AI12" s="9">
        <f t="shared" si="20"/>
        <v>4.48</v>
      </c>
      <c r="AJ12" s="5">
        <v>100</v>
      </c>
      <c r="AK12" s="6">
        <f t="shared" si="21"/>
        <v>1.6</v>
      </c>
      <c r="AL12" s="6">
        <f t="shared" si="22"/>
        <v>1.6</v>
      </c>
      <c r="AM12" s="5">
        <v>80</v>
      </c>
      <c r="AN12" s="129">
        <f t="shared" si="23"/>
        <v>0.64</v>
      </c>
      <c r="AO12" s="6">
        <f t="shared" si="24"/>
        <v>0.8</v>
      </c>
      <c r="AP12" s="5">
        <v>100</v>
      </c>
      <c r="AQ12" s="9">
        <f t="shared" si="25"/>
        <v>5.6</v>
      </c>
      <c r="AR12" s="5">
        <v>100</v>
      </c>
      <c r="AS12" s="6">
        <f t="shared" si="26"/>
        <v>1.6</v>
      </c>
      <c r="AT12" s="6">
        <f t="shared" si="27"/>
        <v>1.6</v>
      </c>
      <c r="AU12" s="5">
        <v>100</v>
      </c>
      <c r="AV12" s="129">
        <f t="shared" si="28"/>
        <v>0.8</v>
      </c>
      <c r="AW12" s="9">
        <f t="shared" si="29"/>
        <v>0.8</v>
      </c>
      <c r="AX12" s="122"/>
      <c r="AY12" s="123"/>
      <c r="AZ12" s="123"/>
      <c r="BA12" s="123"/>
      <c r="BB12" s="123"/>
      <c r="BC12" s="123"/>
      <c r="BD12" s="123"/>
      <c r="BE12" s="123"/>
      <c r="BF12" s="123"/>
      <c r="BG12" s="123"/>
    </row>
    <row r="13" spans="1:59" s="18" customFormat="1" ht="12.75">
      <c r="A13" s="132" t="s">
        <v>4</v>
      </c>
      <c r="B13" s="133">
        <v>1</v>
      </c>
      <c r="C13" s="134">
        <v>50</v>
      </c>
      <c r="D13" s="135">
        <f t="shared" si="0"/>
        <v>0.5</v>
      </c>
      <c r="E13" s="134">
        <v>40</v>
      </c>
      <c r="F13" s="135">
        <f t="shared" si="1"/>
        <v>0.4</v>
      </c>
      <c r="G13" s="134">
        <v>10</v>
      </c>
      <c r="H13" s="135">
        <f t="shared" si="2"/>
        <v>0.1</v>
      </c>
      <c r="I13" s="136">
        <f t="shared" si="3"/>
        <v>100</v>
      </c>
      <c r="J13" s="139">
        <v>0</v>
      </c>
      <c r="K13" s="135">
        <f t="shared" si="5"/>
        <v>0</v>
      </c>
      <c r="L13" s="137">
        <v>0</v>
      </c>
      <c r="M13" s="138">
        <f t="shared" si="6"/>
        <v>0</v>
      </c>
      <c r="N13" s="138">
        <f t="shared" si="7"/>
        <v>0</v>
      </c>
      <c r="O13" s="137">
        <v>0</v>
      </c>
      <c r="P13" s="138">
        <f t="shared" si="8"/>
        <v>0</v>
      </c>
      <c r="Q13" s="138">
        <f t="shared" si="9"/>
        <v>0</v>
      </c>
      <c r="R13" s="139">
        <v>0</v>
      </c>
      <c r="S13" s="135">
        <f t="shared" si="10"/>
        <v>0</v>
      </c>
      <c r="T13" s="137">
        <v>0</v>
      </c>
      <c r="U13" s="138">
        <f t="shared" si="11"/>
        <v>0</v>
      </c>
      <c r="V13" s="138">
        <f t="shared" si="12"/>
        <v>0</v>
      </c>
      <c r="W13" s="137">
        <v>0</v>
      </c>
      <c r="X13" s="140">
        <f t="shared" si="13"/>
        <v>0</v>
      </c>
      <c r="Y13" s="138">
        <f t="shared" si="14"/>
        <v>0</v>
      </c>
      <c r="Z13" s="137">
        <v>100</v>
      </c>
      <c r="AA13" s="135">
        <f t="shared" si="15"/>
        <v>0.5</v>
      </c>
      <c r="AB13" s="137">
        <v>100</v>
      </c>
      <c r="AC13" s="138">
        <f t="shared" si="16"/>
        <v>0.4</v>
      </c>
      <c r="AD13" s="138">
        <f t="shared" si="17"/>
        <v>0.4</v>
      </c>
      <c r="AE13" s="137">
        <v>100</v>
      </c>
      <c r="AF13" s="140">
        <f t="shared" si="18"/>
        <v>0.1</v>
      </c>
      <c r="AG13" s="138">
        <f t="shared" si="19"/>
        <v>0.1</v>
      </c>
      <c r="AH13" s="137">
        <v>0</v>
      </c>
      <c r="AI13" s="135">
        <f t="shared" si="20"/>
        <v>0</v>
      </c>
      <c r="AJ13" s="137">
        <v>0</v>
      </c>
      <c r="AK13" s="138">
        <f t="shared" si="21"/>
        <v>0</v>
      </c>
      <c r="AL13" s="138">
        <f t="shared" si="22"/>
        <v>0</v>
      </c>
      <c r="AM13" s="137">
        <v>0</v>
      </c>
      <c r="AN13" s="140">
        <f t="shared" si="23"/>
        <v>0</v>
      </c>
      <c r="AO13" s="138">
        <f t="shared" si="24"/>
        <v>0</v>
      </c>
      <c r="AP13" s="137">
        <v>0</v>
      </c>
      <c r="AQ13" s="135">
        <f t="shared" si="25"/>
        <v>0</v>
      </c>
      <c r="AR13" s="137">
        <v>0</v>
      </c>
      <c r="AS13" s="138">
        <f t="shared" si="26"/>
        <v>0</v>
      </c>
      <c r="AT13" s="138">
        <f t="shared" si="27"/>
        <v>0</v>
      </c>
      <c r="AU13" s="137">
        <v>0</v>
      </c>
      <c r="AV13" s="140">
        <f t="shared" si="28"/>
        <v>0</v>
      </c>
      <c r="AW13" s="19">
        <f t="shared" si="29"/>
        <v>0</v>
      </c>
      <c r="AX13" s="122"/>
      <c r="AY13" s="123"/>
      <c r="AZ13" s="123"/>
      <c r="BA13" s="123"/>
      <c r="BB13" s="123"/>
      <c r="BC13" s="123"/>
      <c r="BD13" s="123"/>
      <c r="BE13" s="123"/>
      <c r="BF13" s="123"/>
      <c r="BG13" s="123"/>
    </row>
    <row r="14" spans="1:59" ht="25.5">
      <c r="A14" s="1" t="s">
        <v>30</v>
      </c>
      <c r="B14" s="112">
        <v>5</v>
      </c>
      <c r="C14" s="113">
        <v>50</v>
      </c>
      <c r="D14" s="9">
        <f t="shared" si="0"/>
        <v>2.5</v>
      </c>
      <c r="E14" s="113">
        <v>30</v>
      </c>
      <c r="F14" s="9">
        <f t="shared" si="1"/>
        <v>1.5</v>
      </c>
      <c r="G14" s="113">
        <v>20</v>
      </c>
      <c r="H14" s="9">
        <f t="shared" si="2"/>
        <v>1</v>
      </c>
      <c r="I14" s="106">
        <f t="shared" si="3"/>
        <v>100</v>
      </c>
      <c r="J14" s="128">
        <v>20</v>
      </c>
      <c r="K14" s="9">
        <f t="shared" si="5"/>
        <v>0.5</v>
      </c>
      <c r="L14" s="5">
        <v>100</v>
      </c>
      <c r="M14" s="6">
        <f t="shared" si="6"/>
        <v>1.5</v>
      </c>
      <c r="N14" s="6">
        <f t="shared" si="7"/>
        <v>1.5</v>
      </c>
      <c r="O14" s="5">
        <v>100</v>
      </c>
      <c r="P14" s="6">
        <f t="shared" si="8"/>
        <v>1</v>
      </c>
      <c r="Q14" s="6">
        <f t="shared" si="9"/>
        <v>1</v>
      </c>
      <c r="R14" s="128">
        <v>40</v>
      </c>
      <c r="S14" s="9">
        <f t="shared" si="10"/>
        <v>1</v>
      </c>
      <c r="T14" s="5">
        <v>40</v>
      </c>
      <c r="U14" s="6">
        <f t="shared" si="11"/>
        <v>0.6</v>
      </c>
      <c r="V14" s="6">
        <f t="shared" si="12"/>
        <v>1.5</v>
      </c>
      <c r="W14" s="5">
        <v>100</v>
      </c>
      <c r="X14" s="129">
        <f t="shared" si="13"/>
        <v>1</v>
      </c>
      <c r="Y14" s="6">
        <f t="shared" si="14"/>
        <v>1</v>
      </c>
      <c r="Z14" s="5">
        <v>40</v>
      </c>
      <c r="AA14" s="9">
        <f t="shared" si="15"/>
        <v>1</v>
      </c>
      <c r="AB14" s="5">
        <v>40</v>
      </c>
      <c r="AC14" s="6">
        <f t="shared" si="16"/>
        <v>0.6</v>
      </c>
      <c r="AD14" s="6">
        <f t="shared" si="17"/>
        <v>1.5</v>
      </c>
      <c r="AE14" s="5">
        <v>100</v>
      </c>
      <c r="AF14" s="129">
        <f t="shared" si="18"/>
        <v>1</v>
      </c>
      <c r="AG14" s="6">
        <f t="shared" si="19"/>
        <v>1</v>
      </c>
      <c r="AH14" s="5">
        <v>100</v>
      </c>
      <c r="AI14" s="9">
        <f t="shared" si="20"/>
        <v>2.5</v>
      </c>
      <c r="AJ14" s="5">
        <v>100</v>
      </c>
      <c r="AK14" s="6">
        <f t="shared" si="21"/>
        <v>1.5</v>
      </c>
      <c r="AL14" s="6">
        <f t="shared" si="22"/>
        <v>1.5</v>
      </c>
      <c r="AM14" s="5">
        <v>85</v>
      </c>
      <c r="AN14" s="129">
        <f t="shared" si="23"/>
        <v>0.85</v>
      </c>
      <c r="AO14" s="6">
        <f t="shared" si="24"/>
        <v>1</v>
      </c>
      <c r="AP14" s="5">
        <v>35</v>
      </c>
      <c r="AQ14" s="9">
        <f t="shared" si="25"/>
        <v>0.875</v>
      </c>
      <c r="AR14" s="5">
        <v>100</v>
      </c>
      <c r="AS14" s="6">
        <f t="shared" si="26"/>
        <v>1.5</v>
      </c>
      <c r="AT14" s="6">
        <f t="shared" si="27"/>
        <v>1.5</v>
      </c>
      <c r="AU14" s="5">
        <v>100</v>
      </c>
      <c r="AV14" s="129">
        <f t="shared" si="28"/>
        <v>1</v>
      </c>
      <c r="AW14" s="9">
        <f t="shared" si="29"/>
        <v>1</v>
      </c>
      <c r="AX14" s="122"/>
      <c r="AY14" s="123"/>
      <c r="AZ14" s="123"/>
      <c r="BA14" s="123"/>
      <c r="BB14" s="123"/>
      <c r="BC14" s="123"/>
      <c r="BD14" s="123"/>
      <c r="BE14" s="123"/>
      <c r="BF14" s="123"/>
      <c r="BG14" s="123"/>
    </row>
    <row r="15" spans="1:59" s="18" customFormat="1" ht="25.5">
      <c r="A15" s="132" t="s">
        <v>6</v>
      </c>
      <c r="B15" s="133">
        <v>2</v>
      </c>
      <c r="C15" s="134">
        <v>70</v>
      </c>
      <c r="D15" s="135">
        <f t="shared" si="0"/>
        <v>1.4</v>
      </c>
      <c r="E15" s="134">
        <v>25</v>
      </c>
      <c r="F15" s="135">
        <f t="shared" si="1"/>
        <v>0.5</v>
      </c>
      <c r="G15" s="134">
        <v>5</v>
      </c>
      <c r="H15" s="135">
        <f t="shared" si="2"/>
        <v>0.1</v>
      </c>
      <c r="I15" s="136">
        <f t="shared" si="3"/>
        <v>100</v>
      </c>
      <c r="J15" s="139">
        <v>1</v>
      </c>
      <c r="K15" s="135">
        <f t="shared" si="5"/>
        <v>0.013999999999999999</v>
      </c>
      <c r="L15" s="137">
        <v>0</v>
      </c>
      <c r="M15" s="138">
        <f t="shared" si="6"/>
        <v>0</v>
      </c>
      <c r="N15" s="138">
        <f t="shared" si="7"/>
        <v>0</v>
      </c>
      <c r="O15" s="137">
        <v>0</v>
      </c>
      <c r="P15" s="138">
        <f t="shared" si="8"/>
        <v>0</v>
      </c>
      <c r="Q15" s="138">
        <f t="shared" si="9"/>
        <v>0.1</v>
      </c>
      <c r="R15" s="139">
        <v>100</v>
      </c>
      <c r="S15" s="135">
        <f t="shared" si="10"/>
        <v>1.4</v>
      </c>
      <c r="T15" s="137">
        <v>80</v>
      </c>
      <c r="U15" s="138">
        <f t="shared" si="11"/>
        <v>0.4</v>
      </c>
      <c r="V15" s="138">
        <f t="shared" si="12"/>
        <v>0.5</v>
      </c>
      <c r="W15" s="137">
        <v>100</v>
      </c>
      <c r="X15" s="140">
        <f t="shared" si="13"/>
        <v>0.1</v>
      </c>
      <c r="Y15" s="138">
        <f t="shared" si="14"/>
        <v>0.1</v>
      </c>
      <c r="Z15" s="137">
        <v>100</v>
      </c>
      <c r="AA15" s="135">
        <f t="shared" si="15"/>
        <v>1.4</v>
      </c>
      <c r="AB15" s="137">
        <v>80</v>
      </c>
      <c r="AC15" s="138">
        <f t="shared" si="16"/>
        <v>0.4</v>
      </c>
      <c r="AD15" s="138">
        <f t="shared" si="17"/>
        <v>0.5</v>
      </c>
      <c r="AE15" s="137">
        <v>100</v>
      </c>
      <c r="AF15" s="140">
        <f t="shared" si="18"/>
        <v>0.1</v>
      </c>
      <c r="AG15" s="138">
        <f t="shared" si="19"/>
        <v>0.1</v>
      </c>
      <c r="AH15" s="137">
        <v>100</v>
      </c>
      <c r="AI15" s="135">
        <f t="shared" si="20"/>
        <v>1.4</v>
      </c>
      <c r="AJ15" s="137">
        <v>100</v>
      </c>
      <c r="AK15" s="138">
        <f t="shared" si="21"/>
        <v>0.5</v>
      </c>
      <c r="AL15" s="138">
        <f t="shared" si="22"/>
        <v>0.5</v>
      </c>
      <c r="AM15" s="137">
        <v>10</v>
      </c>
      <c r="AN15" s="140">
        <f t="shared" si="23"/>
        <v>0.01</v>
      </c>
      <c r="AO15" s="138">
        <f t="shared" si="24"/>
        <v>0.1</v>
      </c>
      <c r="AP15" s="137">
        <v>100</v>
      </c>
      <c r="AQ15" s="135">
        <f t="shared" si="25"/>
        <v>1.4</v>
      </c>
      <c r="AR15" s="137">
        <v>70</v>
      </c>
      <c r="AS15" s="138">
        <f t="shared" si="26"/>
        <v>0.35</v>
      </c>
      <c r="AT15" s="138">
        <f t="shared" si="27"/>
        <v>0.5</v>
      </c>
      <c r="AU15" s="137">
        <v>100</v>
      </c>
      <c r="AV15" s="140">
        <f t="shared" si="28"/>
        <v>0.1</v>
      </c>
      <c r="AW15" s="19">
        <f t="shared" si="29"/>
        <v>0.1</v>
      </c>
      <c r="AX15" s="122"/>
      <c r="AY15" s="123"/>
      <c r="AZ15" s="123"/>
      <c r="BA15" s="123"/>
      <c r="BB15" s="123"/>
      <c r="BC15" s="123"/>
      <c r="BD15" s="123"/>
      <c r="BE15" s="123"/>
      <c r="BF15" s="123"/>
      <c r="BG15" s="123"/>
    </row>
    <row r="16" spans="1:59" ht="12.75">
      <c r="A16" s="1" t="s">
        <v>7</v>
      </c>
      <c r="B16" s="112">
        <v>1</v>
      </c>
      <c r="C16" s="113">
        <v>60</v>
      </c>
      <c r="D16" s="9">
        <f t="shared" si="0"/>
        <v>0.6</v>
      </c>
      <c r="E16" s="113">
        <v>30</v>
      </c>
      <c r="F16" s="9">
        <f t="shared" si="1"/>
        <v>0.3</v>
      </c>
      <c r="G16" s="113">
        <v>10</v>
      </c>
      <c r="H16" s="9">
        <f t="shared" si="2"/>
        <v>0.1</v>
      </c>
      <c r="I16" s="106">
        <f t="shared" si="3"/>
        <v>100</v>
      </c>
      <c r="J16" s="128">
        <v>50</v>
      </c>
      <c r="K16" s="9">
        <f t="shared" si="5"/>
        <v>0.3</v>
      </c>
      <c r="L16" s="5">
        <v>100</v>
      </c>
      <c r="M16" s="6">
        <f t="shared" si="6"/>
        <v>0.3</v>
      </c>
      <c r="N16" s="6">
        <f t="shared" si="7"/>
        <v>0.3</v>
      </c>
      <c r="O16" s="5">
        <v>100</v>
      </c>
      <c r="P16" s="6">
        <f t="shared" si="8"/>
        <v>0.1</v>
      </c>
      <c r="Q16" s="6">
        <f t="shared" si="9"/>
        <v>0.1</v>
      </c>
      <c r="R16" s="128">
        <v>100</v>
      </c>
      <c r="S16" s="9">
        <f t="shared" si="10"/>
        <v>0.6</v>
      </c>
      <c r="T16" s="5">
        <v>100</v>
      </c>
      <c r="U16" s="6">
        <f t="shared" si="11"/>
        <v>0.3</v>
      </c>
      <c r="V16" s="6">
        <f t="shared" si="12"/>
        <v>0.3</v>
      </c>
      <c r="W16" s="5">
        <v>100</v>
      </c>
      <c r="X16" s="129">
        <f t="shared" si="13"/>
        <v>0.1</v>
      </c>
      <c r="Y16" s="6">
        <f t="shared" si="14"/>
        <v>0.1</v>
      </c>
      <c r="Z16" s="5">
        <v>100</v>
      </c>
      <c r="AA16" s="9">
        <f t="shared" si="15"/>
        <v>0.6</v>
      </c>
      <c r="AB16" s="5">
        <v>100</v>
      </c>
      <c r="AC16" s="6">
        <f t="shared" si="16"/>
        <v>0.3</v>
      </c>
      <c r="AD16" s="6">
        <f t="shared" si="17"/>
        <v>0.3</v>
      </c>
      <c r="AE16" s="5">
        <v>100</v>
      </c>
      <c r="AF16" s="129">
        <f t="shared" si="18"/>
        <v>0.1</v>
      </c>
      <c r="AG16" s="6">
        <f t="shared" si="19"/>
        <v>0.1</v>
      </c>
      <c r="AH16" s="5">
        <v>0</v>
      </c>
      <c r="AI16" s="9">
        <f t="shared" si="20"/>
        <v>0</v>
      </c>
      <c r="AJ16" s="5">
        <v>0</v>
      </c>
      <c r="AK16" s="6">
        <f t="shared" si="21"/>
        <v>0</v>
      </c>
      <c r="AL16" s="6">
        <f t="shared" si="22"/>
        <v>0</v>
      </c>
      <c r="AM16" s="5">
        <v>0</v>
      </c>
      <c r="AN16" s="129">
        <f t="shared" si="23"/>
        <v>0</v>
      </c>
      <c r="AO16" s="6">
        <f t="shared" si="24"/>
        <v>0</v>
      </c>
      <c r="AP16" s="5">
        <v>0</v>
      </c>
      <c r="AQ16" s="9">
        <f t="shared" si="25"/>
        <v>0</v>
      </c>
      <c r="AR16" s="5">
        <v>0</v>
      </c>
      <c r="AS16" s="6">
        <f t="shared" si="26"/>
        <v>0</v>
      </c>
      <c r="AT16" s="6">
        <f t="shared" si="27"/>
        <v>0</v>
      </c>
      <c r="AU16" s="5">
        <v>0</v>
      </c>
      <c r="AV16" s="129">
        <f t="shared" si="28"/>
        <v>0</v>
      </c>
      <c r="AW16" s="9">
        <f t="shared" si="29"/>
        <v>0</v>
      </c>
      <c r="AX16" s="122"/>
      <c r="AY16" s="123"/>
      <c r="AZ16" s="123"/>
      <c r="BA16" s="123"/>
      <c r="BB16" s="123"/>
      <c r="BC16" s="123"/>
      <c r="BD16" s="123"/>
      <c r="BE16" s="123"/>
      <c r="BF16" s="123"/>
      <c r="BG16" s="123"/>
    </row>
    <row r="17" spans="2:59" ht="12.75">
      <c r="B17" s="114"/>
      <c r="C17" s="113"/>
      <c r="D17" s="9"/>
      <c r="E17" s="113"/>
      <c r="F17" s="9"/>
      <c r="G17" s="113"/>
      <c r="H17" s="9"/>
      <c r="I17" s="106"/>
      <c r="J17" s="128"/>
      <c r="K17" s="9"/>
      <c r="L17" s="5"/>
      <c r="M17" s="6"/>
      <c r="N17" s="9"/>
      <c r="O17" s="5"/>
      <c r="P17" s="6"/>
      <c r="Q17" s="6"/>
      <c r="R17" s="128"/>
      <c r="S17" s="9"/>
      <c r="T17" s="5"/>
      <c r="U17" s="6"/>
      <c r="V17" s="9"/>
      <c r="W17" s="5"/>
      <c r="X17" s="129"/>
      <c r="Y17" s="9"/>
      <c r="Z17" s="5"/>
      <c r="AA17" s="9"/>
      <c r="AB17" s="5"/>
      <c r="AC17" s="6"/>
      <c r="AD17" s="9"/>
      <c r="AE17" s="5"/>
      <c r="AF17" s="129"/>
      <c r="AG17" s="9"/>
      <c r="AH17" s="5"/>
      <c r="AI17" s="9"/>
      <c r="AJ17" s="5"/>
      <c r="AK17" s="6"/>
      <c r="AL17" s="9"/>
      <c r="AM17" s="5"/>
      <c r="AN17" s="129"/>
      <c r="AO17" s="9"/>
      <c r="AP17" s="5"/>
      <c r="AQ17" s="9"/>
      <c r="AR17" s="5"/>
      <c r="AS17" s="6"/>
      <c r="AT17" s="9"/>
      <c r="AU17" s="5"/>
      <c r="AV17" s="129"/>
      <c r="AW17" s="9"/>
      <c r="AX17" s="122"/>
      <c r="AY17" s="123"/>
      <c r="AZ17" s="123"/>
      <c r="BA17" s="123"/>
      <c r="BB17" s="123"/>
      <c r="BC17" s="123"/>
      <c r="BD17" s="123"/>
      <c r="BE17" s="123"/>
      <c r="BF17" s="123"/>
      <c r="BG17" s="123"/>
    </row>
    <row r="18" spans="1:59" ht="25.5">
      <c r="A18" s="2" t="s">
        <v>61</v>
      </c>
      <c r="B18" s="115"/>
      <c r="C18" s="113"/>
      <c r="D18" s="9"/>
      <c r="E18" s="113"/>
      <c r="F18" s="9"/>
      <c r="G18" s="113"/>
      <c r="H18" s="9"/>
      <c r="I18" s="106"/>
      <c r="J18" s="128"/>
      <c r="K18" s="9"/>
      <c r="L18" s="5"/>
      <c r="M18" s="6"/>
      <c r="N18" s="9"/>
      <c r="O18" s="5"/>
      <c r="P18" s="6"/>
      <c r="Q18" s="6"/>
      <c r="R18" s="128"/>
      <c r="S18" s="9"/>
      <c r="T18" s="5"/>
      <c r="U18" s="6"/>
      <c r="V18" s="9"/>
      <c r="W18" s="5"/>
      <c r="X18" s="129"/>
      <c r="Y18" s="9"/>
      <c r="Z18" s="5"/>
      <c r="AA18" s="9"/>
      <c r="AB18" s="5"/>
      <c r="AC18" s="6"/>
      <c r="AD18" s="9"/>
      <c r="AE18" s="5"/>
      <c r="AF18" s="129"/>
      <c r="AG18" s="9"/>
      <c r="AH18" s="5"/>
      <c r="AI18" s="9"/>
      <c r="AJ18" s="5"/>
      <c r="AK18" s="6"/>
      <c r="AL18" s="9"/>
      <c r="AM18" s="5"/>
      <c r="AN18" s="129"/>
      <c r="AO18" s="9"/>
      <c r="AP18" s="5"/>
      <c r="AQ18" s="9"/>
      <c r="AR18" s="5"/>
      <c r="AS18" s="6"/>
      <c r="AT18" s="9"/>
      <c r="AU18" s="5"/>
      <c r="AV18" s="129"/>
      <c r="AW18" s="9"/>
      <c r="AX18" s="122"/>
      <c r="AY18" s="123"/>
      <c r="AZ18" s="123"/>
      <c r="BA18" s="123"/>
      <c r="BB18" s="123"/>
      <c r="BC18" s="123"/>
      <c r="BD18" s="123"/>
      <c r="BE18" s="123"/>
      <c r="BF18" s="123"/>
      <c r="BG18" s="123"/>
    </row>
    <row r="19" spans="1:59" s="18" customFormat="1" ht="12.75">
      <c r="A19" s="132" t="s">
        <v>8</v>
      </c>
      <c r="B19" s="133">
        <v>10</v>
      </c>
      <c r="C19" s="134">
        <v>45</v>
      </c>
      <c r="D19" s="135">
        <f>$B19*C19/100</f>
        <v>4.5</v>
      </c>
      <c r="E19" s="134">
        <v>40</v>
      </c>
      <c r="F19" s="135">
        <f>$B19*E19/100</f>
        <v>4</v>
      </c>
      <c r="G19" s="134">
        <v>15</v>
      </c>
      <c r="H19" s="135">
        <f>$B19*G19/100</f>
        <v>1.5</v>
      </c>
      <c r="I19" s="136">
        <f>C19+E19+G19</f>
        <v>100</v>
      </c>
      <c r="J19" s="139">
        <v>30</v>
      </c>
      <c r="K19" s="135">
        <f>J19*$D19/100</f>
        <v>1.35</v>
      </c>
      <c r="L19" s="137">
        <v>70</v>
      </c>
      <c r="M19" s="138">
        <f>L19*$F19/100</f>
        <v>2.8</v>
      </c>
      <c r="N19" s="138">
        <f>IF(L19&gt;0,$F19,0)</f>
        <v>4</v>
      </c>
      <c r="O19" s="137">
        <v>100</v>
      </c>
      <c r="P19" s="138">
        <f>O19*$H19/100</f>
        <v>1.5</v>
      </c>
      <c r="Q19" s="138">
        <f>IF(J19&gt;0,$H19,0)</f>
        <v>1.5</v>
      </c>
      <c r="R19" s="139">
        <v>100</v>
      </c>
      <c r="S19" s="135">
        <f>R19*$D19/100</f>
        <v>4.5</v>
      </c>
      <c r="T19" s="137">
        <v>100</v>
      </c>
      <c r="U19" s="138">
        <f>T19*$F19/100</f>
        <v>4</v>
      </c>
      <c r="V19" s="138">
        <f>IF(T19&gt;0,$F19,0)</f>
        <v>4</v>
      </c>
      <c r="W19" s="137">
        <v>100</v>
      </c>
      <c r="X19" s="140">
        <f>W19*$H19/100</f>
        <v>1.5</v>
      </c>
      <c r="Y19" s="138">
        <f>IF(R19&gt;0,$H19,0)</f>
        <v>1.5</v>
      </c>
      <c r="Z19" s="137">
        <v>100</v>
      </c>
      <c r="AA19" s="135">
        <f>Z19*$D19/100</f>
        <v>4.5</v>
      </c>
      <c r="AB19" s="137">
        <v>100</v>
      </c>
      <c r="AC19" s="138">
        <f>AB19*$F19/100</f>
        <v>4</v>
      </c>
      <c r="AD19" s="138">
        <f>IF(AB19&gt;0,$F19,0)</f>
        <v>4</v>
      </c>
      <c r="AE19" s="137">
        <v>100</v>
      </c>
      <c r="AF19" s="140">
        <f>AE19*$H19/100</f>
        <v>1.5</v>
      </c>
      <c r="AG19" s="138">
        <f>IF(Z19&gt;0,$H19,0)</f>
        <v>1.5</v>
      </c>
      <c r="AH19" s="137">
        <v>50</v>
      </c>
      <c r="AI19" s="135">
        <f>AH19*$D19/100</f>
        <v>2.25</v>
      </c>
      <c r="AJ19" s="137">
        <v>100</v>
      </c>
      <c r="AK19" s="138">
        <f>AJ19*$F19/100</f>
        <v>4</v>
      </c>
      <c r="AL19" s="138">
        <f>IF(AJ19&gt;0,$F19,0)</f>
        <v>4</v>
      </c>
      <c r="AM19" s="137">
        <v>70</v>
      </c>
      <c r="AN19" s="140">
        <f>AM19*$H19/100</f>
        <v>1.05</v>
      </c>
      <c r="AO19" s="138">
        <f>IF(AH19&gt;0,$H19,0)</f>
        <v>1.5</v>
      </c>
      <c r="AP19" s="137">
        <v>80</v>
      </c>
      <c r="AQ19" s="135">
        <f>AP19*$D19/100</f>
        <v>3.6</v>
      </c>
      <c r="AR19" s="137">
        <v>100</v>
      </c>
      <c r="AS19" s="138">
        <f>AR19*$F19/100</f>
        <v>4</v>
      </c>
      <c r="AT19" s="138">
        <f>IF(AR19&gt;0,$F19,0)</f>
        <v>4</v>
      </c>
      <c r="AU19" s="137">
        <v>100</v>
      </c>
      <c r="AV19" s="140">
        <f>AU19*$H19/100</f>
        <v>1.5</v>
      </c>
      <c r="AW19" s="19">
        <f>IF(AP19&gt;0,$H19,0)</f>
        <v>1.5</v>
      </c>
      <c r="AX19" s="122"/>
      <c r="AY19" s="123"/>
      <c r="AZ19" s="123"/>
      <c r="BA19" s="123"/>
      <c r="BB19" s="123"/>
      <c r="BC19" s="123"/>
      <c r="BD19" s="123"/>
      <c r="BE19" s="123"/>
      <c r="BF19" s="123"/>
      <c r="BG19" s="123"/>
    </row>
    <row r="20" spans="1:59" ht="25.5">
      <c r="A20" s="1" t="s">
        <v>27</v>
      </c>
      <c r="B20" s="112">
        <v>4</v>
      </c>
      <c r="C20" s="113">
        <v>45</v>
      </c>
      <c r="D20" s="9">
        <f>$B20*C20/100</f>
        <v>1.8</v>
      </c>
      <c r="E20" s="113">
        <v>40</v>
      </c>
      <c r="F20" s="9">
        <f>$B20*E20/100</f>
        <v>1.6</v>
      </c>
      <c r="G20" s="113">
        <v>15</v>
      </c>
      <c r="H20" s="9">
        <f>$B20*G20/100</f>
        <v>0.6</v>
      </c>
      <c r="I20" s="106">
        <f>C20+E20+G20</f>
        <v>100</v>
      </c>
      <c r="J20" s="128">
        <v>0</v>
      </c>
      <c r="K20" s="9">
        <f>J20*$D20/100</f>
        <v>0</v>
      </c>
      <c r="L20" s="5">
        <v>0</v>
      </c>
      <c r="M20" s="6">
        <f>L20*$F20/100</f>
        <v>0</v>
      </c>
      <c r="N20" s="6">
        <f>IF(L20&gt;0,$F20,0)</f>
        <v>0</v>
      </c>
      <c r="O20" s="5">
        <v>0</v>
      </c>
      <c r="P20" s="6">
        <f>O20*$H20/100</f>
        <v>0</v>
      </c>
      <c r="Q20" s="6">
        <f>IF(J20&gt;0,$H20,0)</f>
        <v>0</v>
      </c>
      <c r="R20" s="128">
        <v>100</v>
      </c>
      <c r="S20" s="9">
        <f>R20*$D20/100</f>
        <v>1.8</v>
      </c>
      <c r="T20" s="5">
        <v>100</v>
      </c>
      <c r="U20" s="6">
        <f>T20*$F20/100</f>
        <v>1.6</v>
      </c>
      <c r="V20" s="6">
        <f>IF(T20&gt;0,$F20,0)</f>
        <v>1.6</v>
      </c>
      <c r="W20" s="5">
        <v>100</v>
      </c>
      <c r="X20" s="129">
        <f>W20*$H20/100</f>
        <v>0.6</v>
      </c>
      <c r="Y20" s="6">
        <f>IF(R20&gt;0,$H20,0)</f>
        <v>0.6</v>
      </c>
      <c r="Z20" s="5">
        <v>100</v>
      </c>
      <c r="AA20" s="9">
        <f>Z20*$D20/100</f>
        <v>1.8</v>
      </c>
      <c r="AB20" s="5">
        <v>100</v>
      </c>
      <c r="AC20" s="6">
        <f>AB20*$F20/100</f>
        <v>1.6</v>
      </c>
      <c r="AD20" s="6">
        <f>IF(AB20&gt;0,$F20,0)</f>
        <v>1.6</v>
      </c>
      <c r="AE20" s="5">
        <v>100</v>
      </c>
      <c r="AF20" s="129">
        <f>AE20*$H20/100</f>
        <v>0.6</v>
      </c>
      <c r="AG20" s="6">
        <f>IF(Z20&gt;0,$H20,0)</f>
        <v>0.6</v>
      </c>
      <c r="AH20" s="5">
        <v>0</v>
      </c>
      <c r="AI20" s="9">
        <f>AH20*$D20/100</f>
        <v>0</v>
      </c>
      <c r="AJ20" s="5">
        <v>0</v>
      </c>
      <c r="AK20" s="6">
        <f>AJ20*$F20/100</f>
        <v>0</v>
      </c>
      <c r="AL20" s="6">
        <f>IF(AJ20&gt;0,$F20,0)</f>
        <v>0</v>
      </c>
      <c r="AM20" s="5">
        <v>0</v>
      </c>
      <c r="AN20" s="129">
        <f>AM20*$H20/100</f>
        <v>0</v>
      </c>
      <c r="AO20" s="6">
        <f>IF(AH20&gt;0,$H20,0)</f>
        <v>0</v>
      </c>
      <c r="AP20" s="5">
        <v>80</v>
      </c>
      <c r="AQ20" s="9">
        <f>AP20*$D20/100</f>
        <v>1.44</v>
      </c>
      <c r="AR20" s="5">
        <v>100</v>
      </c>
      <c r="AS20" s="6">
        <f>AR20*$F20/100</f>
        <v>1.6</v>
      </c>
      <c r="AT20" s="6">
        <f>IF(AR20&gt;0,$F20,0)</f>
        <v>1.6</v>
      </c>
      <c r="AU20" s="5">
        <v>100</v>
      </c>
      <c r="AV20" s="129">
        <f>AU20*$H20/100</f>
        <v>0.6</v>
      </c>
      <c r="AW20" s="9">
        <f>IF(AP20&gt;0,$H20,0)</f>
        <v>0.6</v>
      </c>
      <c r="AX20" s="122"/>
      <c r="AY20" s="123"/>
      <c r="AZ20" s="123"/>
      <c r="BA20" s="123"/>
      <c r="BB20" s="123"/>
      <c r="BC20" s="123"/>
      <c r="BD20" s="123"/>
      <c r="BE20" s="123"/>
      <c r="BF20" s="123"/>
      <c r="BG20" s="123"/>
    </row>
    <row r="21" spans="1:59" s="18" customFormat="1" ht="25.5">
      <c r="A21" s="132" t="s">
        <v>9</v>
      </c>
      <c r="B21" s="133">
        <v>4</v>
      </c>
      <c r="C21" s="134">
        <v>50</v>
      </c>
      <c r="D21" s="135">
        <f>$B21*C21/100</f>
        <v>2</v>
      </c>
      <c r="E21" s="134">
        <v>40</v>
      </c>
      <c r="F21" s="135">
        <f>$B21*E21/100</f>
        <v>1.6</v>
      </c>
      <c r="G21" s="134">
        <v>10</v>
      </c>
      <c r="H21" s="135">
        <f>$B21*G21/100</f>
        <v>0.4</v>
      </c>
      <c r="I21" s="136">
        <f>C21+E21+G21</f>
        <v>100</v>
      </c>
      <c r="J21" s="139">
        <v>0</v>
      </c>
      <c r="K21" s="135">
        <f>J21*$D21/100</f>
        <v>0</v>
      </c>
      <c r="L21" s="137">
        <v>0</v>
      </c>
      <c r="M21" s="138">
        <f>L21*$F21/100</f>
        <v>0</v>
      </c>
      <c r="N21" s="138">
        <f>IF(L21&gt;0,$F21,0)</f>
        <v>0</v>
      </c>
      <c r="O21" s="137">
        <v>0</v>
      </c>
      <c r="P21" s="138">
        <f>O21*$H21/100</f>
        <v>0</v>
      </c>
      <c r="Q21" s="138">
        <f>IF(J21&gt;0,$H21,0)</f>
        <v>0</v>
      </c>
      <c r="R21" s="139">
        <v>100</v>
      </c>
      <c r="S21" s="135">
        <f>R21*$D21/100</f>
        <v>2</v>
      </c>
      <c r="T21" s="137">
        <v>100</v>
      </c>
      <c r="U21" s="138">
        <f>T21*$F21/100</f>
        <v>1.6</v>
      </c>
      <c r="V21" s="138">
        <f>IF(T21&gt;0,$F21,0)</f>
        <v>1.6</v>
      </c>
      <c r="W21" s="137">
        <v>100</v>
      </c>
      <c r="X21" s="140">
        <f>W21*$H21/100</f>
        <v>0.4</v>
      </c>
      <c r="Y21" s="138">
        <f>IF(R21&gt;0,$H21,0)</f>
        <v>0.4</v>
      </c>
      <c r="Z21" s="137">
        <v>100</v>
      </c>
      <c r="AA21" s="135">
        <f>Z21*$D21/100</f>
        <v>2</v>
      </c>
      <c r="AB21" s="137">
        <v>100</v>
      </c>
      <c r="AC21" s="138">
        <f>AB21*$F21/100</f>
        <v>1.6</v>
      </c>
      <c r="AD21" s="138">
        <f>IF(AB21&gt;0,$F21,0)</f>
        <v>1.6</v>
      </c>
      <c r="AE21" s="137">
        <v>100</v>
      </c>
      <c r="AF21" s="140">
        <f>AE21*$H21/100</f>
        <v>0.4</v>
      </c>
      <c r="AG21" s="138">
        <f>IF(Z21&gt;0,$H21,0)</f>
        <v>0.4</v>
      </c>
      <c r="AH21" s="137">
        <v>0</v>
      </c>
      <c r="AI21" s="135">
        <f>AH21*$D21/100</f>
        <v>0</v>
      </c>
      <c r="AJ21" s="137">
        <v>0</v>
      </c>
      <c r="AK21" s="138">
        <f>AJ21*$F21/100</f>
        <v>0</v>
      </c>
      <c r="AL21" s="138">
        <f>IF(AJ21&gt;0,$F21,0)</f>
        <v>0</v>
      </c>
      <c r="AM21" s="137">
        <v>0</v>
      </c>
      <c r="AN21" s="140">
        <f>AM21*$H21/100</f>
        <v>0</v>
      </c>
      <c r="AO21" s="138">
        <f>IF(AH21&gt;0,$H21,0)</f>
        <v>0</v>
      </c>
      <c r="AP21" s="137">
        <v>100</v>
      </c>
      <c r="AQ21" s="135">
        <f>AP21*$D21/100</f>
        <v>2</v>
      </c>
      <c r="AR21" s="137">
        <v>100</v>
      </c>
      <c r="AS21" s="138">
        <f>AR21*$F21/100</f>
        <v>1.6</v>
      </c>
      <c r="AT21" s="138">
        <f>IF(AR21&gt;0,$F21,0)</f>
        <v>1.6</v>
      </c>
      <c r="AU21" s="137">
        <v>100</v>
      </c>
      <c r="AV21" s="140">
        <f>AU21*$H21/100</f>
        <v>0.4</v>
      </c>
      <c r="AW21" s="19">
        <f>IF(AP21&gt;0,$H21,0)</f>
        <v>0.4</v>
      </c>
      <c r="AX21" s="122"/>
      <c r="AY21" s="123"/>
      <c r="AZ21" s="123"/>
      <c r="BA21" s="123"/>
      <c r="BB21" s="123"/>
      <c r="BC21" s="123"/>
      <c r="BD21" s="123"/>
      <c r="BE21" s="123"/>
      <c r="BF21" s="123"/>
      <c r="BG21" s="123"/>
    </row>
    <row r="22" spans="1:59" ht="25.5">
      <c r="A22" s="1" t="s">
        <v>10</v>
      </c>
      <c r="B22" s="112">
        <v>4</v>
      </c>
      <c r="C22" s="113">
        <v>30</v>
      </c>
      <c r="D22" s="9">
        <f>$B22*C22/100</f>
        <v>1.2</v>
      </c>
      <c r="E22" s="113">
        <v>65</v>
      </c>
      <c r="F22" s="9">
        <f>$B22*E22/100</f>
        <v>2.6</v>
      </c>
      <c r="G22" s="113">
        <v>5</v>
      </c>
      <c r="H22" s="9">
        <f>$B22*G22/100</f>
        <v>0.2</v>
      </c>
      <c r="I22" s="106">
        <f>C22+E22+G22</f>
        <v>100</v>
      </c>
      <c r="J22" s="128">
        <v>100</v>
      </c>
      <c r="K22" s="9">
        <f>J22*$D22/100</f>
        <v>1.2</v>
      </c>
      <c r="L22" s="5">
        <v>100</v>
      </c>
      <c r="M22" s="6">
        <f>L22*$F22/100</f>
        <v>2.6</v>
      </c>
      <c r="N22" s="6">
        <f>IF(L22&gt;0,$F22,0)</f>
        <v>2.6</v>
      </c>
      <c r="O22" s="5">
        <v>100</v>
      </c>
      <c r="P22" s="6">
        <f>O22*$H22/100</f>
        <v>0.2</v>
      </c>
      <c r="Q22" s="6">
        <f>IF(J22&gt;0,$H22,0)</f>
        <v>0.2</v>
      </c>
      <c r="R22" s="128">
        <v>100</v>
      </c>
      <c r="S22" s="9">
        <f>R22*$D22/100</f>
        <v>1.2</v>
      </c>
      <c r="T22" s="5">
        <v>100</v>
      </c>
      <c r="U22" s="6">
        <f>T22*$F22/100</f>
        <v>2.6</v>
      </c>
      <c r="V22" s="6">
        <f>IF(T22&gt;0,$F22,0)</f>
        <v>2.6</v>
      </c>
      <c r="W22" s="5">
        <v>100</v>
      </c>
      <c r="X22" s="129">
        <f>W22*$H22/100</f>
        <v>0.2</v>
      </c>
      <c r="Y22" s="6">
        <f>IF(R22&gt;0,$H22,0)</f>
        <v>0.2</v>
      </c>
      <c r="Z22" s="5">
        <v>100</v>
      </c>
      <c r="AA22" s="9">
        <f>Z22*$D22/100</f>
        <v>1.2</v>
      </c>
      <c r="AB22" s="5">
        <v>100</v>
      </c>
      <c r="AC22" s="6">
        <f>AB22*$F22/100</f>
        <v>2.6</v>
      </c>
      <c r="AD22" s="6">
        <f>IF(AB22&gt;0,$F22,0)</f>
        <v>2.6</v>
      </c>
      <c r="AE22" s="5">
        <v>100</v>
      </c>
      <c r="AF22" s="129">
        <f>AE22*$H22/100</f>
        <v>0.2</v>
      </c>
      <c r="AG22" s="6">
        <f>IF(Z22&gt;0,$H22,0)</f>
        <v>0.2</v>
      </c>
      <c r="AH22" s="5">
        <v>100</v>
      </c>
      <c r="AI22" s="9">
        <f>AH22*$D22/100</f>
        <v>1.2</v>
      </c>
      <c r="AJ22" s="5">
        <v>50</v>
      </c>
      <c r="AK22" s="6">
        <f>AJ22*$F22/100</f>
        <v>1.3</v>
      </c>
      <c r="AL22" s="6">
        <f>IF(AJ22&gt;0,$F22,0)</f>
        <v>2.6</v>
      </c>
      <c r="AM22" s="5">
        <v>80</v>
      </c>
      <c r="AN22" s="129">
        <f>AM22*$H22/100</f>
        <v>0.16</v>
      </c>
      <c r="AO22" s="6">
        <f>IF(AH22&gt;0,$H22,0)</f>
        <v>0.2</v>
      </c>
      <c r="AP22" s="5">
        <v>100</v>
      </c>
      <c r="AQ22" s="9">
        <f>AP22*$D22/100</f>
        <v>1.2</v>
      </c>
      <c r="AR22" s="5">
        <v>80</v>
      </c>
      <c r="AS22" s="6">
        <f>AR22*$F22/100</f>
        <v>2.08</v>
      </c>
      <c r="AT22" s="6">
        <f>IF(AR22&gt;0,$F22,0)</f>
        <v>2.6</v>
      </c>
      <c r="AU22" s="5">
        <v>100</v>
      </c>
      <c r="AV22" s="129">
        <f>AU22*$H22/100</f>
        <v>0.2</v>
      </c>
      <c r="AW22" s="9">
        <f>IF(AP22&gt;0,$H22,0)</f>
        <v>0.2</v>
      </c>
      <c r="AX22" s="122"/>
      <c r="AY22" s="123"/>
      <c r="AZ22" s="123"/>
      <c r="BA22" s="123"/>
      <c r="BB22" s="123"/>
      <c r="BC22" s="123"/>
      <c r="BD22" s="123"/>
      <c r="BE22" s="123"/>
      <c r="BF22" s="123"/>
      <c r="BG22" s="123"/>
    </row>
    <row r="23" spans="1:59" s="18" customFormat="1" ht="12.75">
      <c r="A23" s="132" t="s">
        <v>11</v>
      </c>
      <c r="B23" s="133">
        <v>4</v>
      </c>
      <c r="C23" s="134">
        <v>45</v>
      </c>
      <c r="D23" s="135">
        <f>$B23*C23/100</f>
        <v>1.8</v>
      </c>
      <c r="E23" s="134">
        <v>40</v>
      </c>
      <c r="F23" s="135">
        <f>$B23*E23/100</f>
        <v>1.6</v>
      </c>
      <c r="G23" s="134">
        <v>15</v>
      </c>
      <c r="H23" s="135">
        <f>$B23*G23/100</f>
        <v>0.6</v>
      </c>
      <c r="I23" s="136">
        <f>C23+E23+G23</f>
        <v>100</v>
      </c>
      <c r="J23" s="139">
        <v>50</v>
      </c>
      <c r="K23" s="135">
        <f>J23*$D23/100</f>
        <v>0.9</v>
      </c>
      <c r="L23" s="137">
        <v>100</v>
      </c>
      <c r="M23" s="138">
        <f>L23*$F23/100</f>
        <v>1.6</v>
      </c>
      <c r="N23" s="138">
        <f>IF(L23&gt;0,$F23,0)</f>
        <v>1.6</v>
      </c>
      <c r="O23" s="137">
        <v>0</v>
      </c>
      <c r="P23" s="138">
        <f>O23*$H23/100</f>
        <v>0</v>
      </c>
      <c r="Q23" s="138">
        <f>IF(J23&gt;0,$H23,0)</f>
        <v>0.6</v>
      </c>
      <c r="R23" s="139">
        <v>100</v>
      </c>
      <c r="S23" s="135">
        <f>R23*$D23/100</f>
        <v>1.8</v>
      </c>
      <c r="T23" s="137">
        <v>100</v>
      </c>
      <c r="U23" s="138">
        <f>T23*$F23/100</f>
        <v>1.6</v>
      </c>
      <c r="V23" s="138">
        <f>IF(T23&gt;0,$F23,0)</f>
        <v>1.6</v>
      </c>
      <c r="W23" s="137">
        <v>100</v>
      </c>
      <c r="X23" s="140">
        <f>W23*$H23/100</f>
        <v>0.6</v>
      </c>
      <c r="Y23" s="138">
        <f>IF(R23&gt;0,$H23,0)</f>
        <v>0.6</v>
      </c>
      <c r="Z23" s="137">
        <v>100</v>
      </c>
      <c r="AA23" s="135">
        <f>Z23*$D23/100</f>
        <v>1.8</v>
      </c>
      <c r="AB23" s="137">
        <v>100</v>
      </c>
      <c r="AC23" s="138">
        <f>AB23*$F23/100</f>
        <v>1.6</v>
      </c>
      <c r="AD23" s="138">
        <f>IF(AB23&gt;0,$F23,0)</f>
        <v>1.6</v>
      </c>
      <c r="AE23" s="137">
        <v>100</v>
      </c>
      <c r="AF23" s="140">
        <f>AE23*$H23/100</f>
        <v>0.6</v>
      </c>
      <c r="AG23" s="138">
        <f>IF(Z23&gt;0,$H23,0)</f>
        <v>0.6</v>
      </c>
      <c r="AH23" s="137">
        <v>0</v>
      </c>
      <c r="AI23" s="135">
        <f>AH23*$D23/100</f>
        <v>0</v>
      </c>
      <c r="AJ23" s="137">
        <v>0</v>
      </c>
      <c r="AK23" s="138">
        <f>AJ23*$F23/100</f>
        <v>0</v>
      </c>
      <c r="AL23" s="138">
        <f>IF(AJ23&gt;0,$F23,0)</f>
        <v>0</v>
      </c>
      <c r="AM23" s="137">
        <v>0</v>
      </c>
      <c r="AN23" s="140">
        <f>AM23*$H23/100</f>
        <v>0</v>
      </c>
      <c r="AO23" s="138">
        <f>IF(AH23&gt;0,$H23,0)</f>
        <v>0</v>
      </c>
      <c r="AP23" s="137">
        <v>85</v>
      </c>
      <c r="AQ23" s="135">
        <f>AP23*$D23/100</f>
        <v>1.53</v>
      </c>
      <c r="AR23" s="137">
        <v>100</v>
      </c>
      <c r="AS23" s="138">
        <f>AR23*$F23/100</f>
        <v>1.6</v>
      </c>
      <c r="AT23" s="138">
        <f>IF(AR23&gt;0,$F23,0)</f>
        <v>1.6</v>
      </c>
      <c r="AU23" s="137"/>
      <c r="AV23" s="140">
        <f>AU23*$H23/100</f>
        <v>0</v>
      </c>
      <c r="AW23" s="19">
        <f>IF(AP23&gt;0,$H23,0)</f>
        <v>0.6</v>
      </c>
      <c r="AX23" s="122"/>
      <c r="AY23" s="123"/>
      <c r="AZ23" s="123"/>
      <c r="BA23" s="123"/>
      <c r="BB23" s="123"/>
      <c r="BC23" s="123"/>
      <c r="BD23" s="123"/>
      <c r="BE23" s="123"/>
      <c r="BF23" s="123"/>
      <c r="BG23" s="123"/>
    </row>
    <row r="24" spans="2:59" ht="12.75">
      <c r="B24" s="114"/>
      <c r="C24" s="113"/>
      <c r="D24" s="9"/>
      <c r="E24" s="113"/>
      <c r="F24" s="9"/>
      <c r="G24" s="113"/>
      <c r="H24" s="9"/>
      <c r="I24" s="106"/>
      <c r="J24" s="128"/>
      <c r="K24" s="9"/>
      <c r="L24" s="5"/>
      <c r="M24" s="6"/>
      <c r="N24" s="9"/>
      <c r="O24" s="5"/>
      <c r="P24" s="6"/>
      <c r="Q24" s="6"/>
      <c r="R24" s="128"/>
      <c r="S24" s="9"/>
      <c r="T24" s="5"/>
      <c r="U24" s="6"/>
      <c r="V24" s="9"/>
      <c r="W24" s="5"/>
      <c r="X24" s="129"/>
      <c r="Y24" s="9"/>
      <c r="Z24" s="5"/>
      <c r="AA24" s="9"/>
      <c r="AB24" s="5"/>
      <c r="AC24" s="6"/>
      <c r="AD24" s="9"/>
      <c r="AE24" s="5"/>
      <c r="AF24" s="129"/>
      <c r="AG24" s="9"/>
      <c r="AH24" s="5"/>
      <c r="AI24" s="9"/>
      <c r="AJ24" s="5"/>
      <c r="AK24" s="6"/>
      <c r="AL24" s="9"/>
      <c r="AM24" s="5"/>
      <c r="AN24" s="129"/>
      <c r="AO24" s="9"/>
      <c r="AP24" s="5"/>
      <c r="AQ24" s="9"/>
      <c r="AR24" s="5"/>
      <c r="AS24" s="6"/>
      <c r="AT24" s="9"/>
      <c r="AU24" s="5"/>
      <c r="AV24" s="129"/>
      <c r="AW24" s="9"/>
      <c r="AX24" s="122"/>
      <c r="AY24" s="123"/>
      <c r="AZ24" s="123"/>
      <c r="BA24" s="123"/>
      <c r="BB24" s="123"/>
      <c r="BC24" s="123"/>
      <c r="BD24" s="123"/>
      <c r="BE24" s="123"/>
      <c r="BF24" s="123"/>
      <c r="BG24" s="123"/>
    </row>
    <row r="25" spans="1:59" ht="12.75">
      <c r="A25" s="2" t="s">
        <v>28</v>
      </c>
      <c r="B25" s="115"/>
      <c r="C25" s="113"/>
      <c r="D25" s="9"/>
      <c r="E25" s="113"/>
      <c r="F25" s="9"/>
      <c r="G25" s="113"/>
      <c r="H25" s="9"/>
      <c r="I25" s="106"/>
      <c r="J25" s="128"/>
      <c r="K25" s="9"/>
      <c r="L25" s="5"/>
      <c r="M25" s="6"/>
      <c r="N25" s="9"/>
      <c r="O25" s="5"/>
      <c r="P25" s="6"/>
      <c r="Q25" s="6"/>
      <c r="R25" s="128"/>
      <c r="S25" s="9"/>
      <c r="T25" s="5"/>
      <c r="U25" s="6"/>
      <c r="V25" s="9"/>
      <c r="W25" s="5"/>
      <c r="X25" s="129"/>
      <c r="Y25" s="9"/>
      <c r="Z25" s="5"/>
      <c r="AA25" s="9"/>
      <c r="AB25" s="5"/>
      <c r="AC25" s="6"/>
      <c r="AD25" s="9"/>
      <c r="AE25" s="5"/>
      <c r="AF25" s="129"/>
      <c r="AG25" s="9"/>
      <c r="AH25" s="5"/>
      <c r="AI25" s="9"/>
      <c r="AJ25" s="5"/>
      <c r="AK25" s="6"/>
      <c r="AL25" s="9"/>
      <c r="AM25" s="5"/>
      <c r="AN25" s="129"/>
      <c r="AO25" s="9"/>
      <c r="AP25" s="5"/>
      <c r="AQ25" s="9"/>
      <c r="AR25" s="5"/>
      <c r="AS25" s="6"/>
      <c r="AT25" s="9"/>
      <c r="AU25" s="5"/>
      <c r="AV25" s="129"/>
      <c r="AW25" s="9"/>
      <c r="AX25" s="122"/>
      <c r="AY25" s="123"/>
      <c r="AZ25" s="123"/>
      <c r="BA25" s="123"/>
      <c r="BB25" s="123"/>
      <c r="BC25" s="123"/>
      <c r="BD25" s="123"/>
      <c r="BE25" s="123"/>
      <c r="BF25" s="123"/>
      <c r="BG25" s="123"/>
    </row>
    <row r="26" spans="1:59" s="18" customFormat="1" ht="25.5">
      <c r="A26" s="132" t="s">
        <v>12</v>
      </c>
      <c r="B26" s="133">
        <v>2</v>
      </c>
      <c r="C26" s="134">
        <v>40</v>
      </c>
      <c r="D26" s="135">
        <f>$B26*C26/100</f>
        <v>0.8</v>
      </c>
      <c r="E26" s="134">
        <v>50</v>
      </c>
      <c r="F26" s="135">
        <f>$B26*E26/100</f>
        <v>1</v>
      </c>
      <c r="G26" s="134">
        <v>10</v>
      </c>
      <c r="H26" s="135">
        <f>$B26*G26/100</f>
        <v>0.2</v>
      </c>
      <c r="I26" s="136">
        <f>C26+E26+G26</f>
        <v>100</v>
      </c>
      <c r="J26" s="139">
        <v>50</v>
      </c>
      <c r="K26" s="135">
        <f>J26*$D26/100</f>
        <v>0.4</v>
      </c>
      <c r="L26" s="137">
        <v>90</v>
      </c>
      <c r="M26" s="138">
        <f>L26*$F26/100</f>
        <v>0.9</v>
      </c>
      <c r="N26" s="138">
        <f>IF(L26&gt;0,$F26,0)</f>
        <v>1</v>
      </c>
      <c r="O26" s="137">
        <v>100</v>
      </c>
      <c r="P26" s="138">
        <f>O26*$H26/100</f>
        <v>0.2</v>
      </c>
      <c r="Q26" s="138">
        <f>IF(J26&gt;0,$H26,0)</f>
        <v>0.2</v>
      </c>
      <c r="R26" s="139">
        <v>100</v>
      </c>
      <c r="S26" s="135">
        <f>R26*$D26/100</f>
        <v>0.8</v>
      </c>
      <c r="T26" s="137">
        <v>85</v>
      </c>
      <c r="U26" s="138">
        <f>T26*$F26/100</f>
        <v>0.85</v>
      </c>
      <c r="V26" s="138">
        <f>IF(T26&gt;0,$F26,0)</f>
        <v>1</v>
      </c>
      <c r="W26" s="137">
        <v>100</v>
      </c>
      <c r="X26" s="140">
        <f>W26*$H26/100</f>
        <v>0.2</v>
      </c>
      <c r="Y26" s="138">
        <f>IF(R26&gt;0,$H26,0)</f>
        <v>0.2</v>
      </c>
      <c r="Z26" s="137">
        <v>100</v>
      </c>
      <c r="AA26" s="135">
        <f>Z26*$D26/100</f>
        <v>0.8</v>
      </c>
      <c r="AB26" s="137">
        <v>85</v>
      </c>
      <c r="AC26" s="138">
        <f>AB26*$F26/100</f>
        <v>0.85</v>
      </c>
      <c r="AD26" s="138">
        <f>IF(AB26&gt;0,$F26,0)</f>
        <v>1</v>
      </c>
      <c r="AE26" s="137">
        <v>100</v>
      </c>
      <c r="AF26" s="140">
        <f>AE26*$H26/100</f>
        <v>0.2</v>
      </c>
      <c r="AG26" s="138">
        <f>IF(Z26&gt;0,$H26,0)</f>
        <v>0.2</v>
      </c>
      <c r="AH26" s="137">
        <v>65</v>
      </c>
      <c r="AI26" s="135">
        <f>AH26*$D26/100</f>
        <v>0.52</v>
      </c>
      <c r="AJ26" s="137">
        <v>100</v>
      </c>
      <c r="AK26" s="138">
        <f>AJ26*$F26/100</f>
        <v>1</v>
      </c>
      <c r="AL26" s="138">
        <f>IF(AJ26&gt;0,$F26,0)</f>
        <v>1</v>
      </c>
      <c r="AM26" s="137">
        <v>80</v>
      </c>
      <c r="AN26" s="140">
        <f>AM26*$H26/100</f>
        <v>0.16</v>
      </c>
      <c r="AO26" s="138">
        <f>IF(AH26&gt;0,$H26,0)</f>
        <v>0.2</v>
      </c>
      <c r="AP26" s="137">
        <v>50</v>
      </c>
      <c r="AQ26" s="135">
        <f>AP26*$D26/100</f>
        <v>0.4</v>
      </c>
      <c r="AR26" s="137">
        <v>100</v>
      </c>
      <c r="AS26" s="138">
        <f>AR26*$F26/100</f>
        <v>1</v>
      </c>
      <c r="AT26" s="138">
        <f>IF(AR26&gt;0,$F26,0)</f>
        <v>1</v>
      </c>
      <c r="AU26" s="137">
        <v>90</v>
      </c>
      <c r="AV26" s="140">
        <f>AU26*$H26/100</f>
        <v>0.18</v>
      </c>
      <c r="AW26" s="19">
        <f>IF(AP26&gt;0,$H26,0)</f>
        <v>0.2</v>
      </c>
      <c r="AX26" s="122"/>
      <c r="AY26" s="123"/>
      <c r="AZ26" s="123"/>
      <c r="BA26" s="123"/>
      <c r="BB26" s="123"/>
      <c r="BC26" s="123"/>
      <c r="BD26" s="123"/>
      <c r="BE26" s="123"/>
      <c r="BF26" s="123"/>
      <c r="BG26" s="123"/>
    </row>
    <row r="27" spans="1:59" ht="25.5">
      <c r="A27" s="1" t="s">
        <v>14</v>
      </c>
      <c r="B27" s="112">
        <v>0.75</v>
      </c>
      <c r="C27" s="113">
        <v>40</v>
      </c>
      <c r="D27" s="9">
        <f>$B27*C27/100</f>
        <v>0.3</v>
      </c>
      <c r="E27" s="113">
        <v>50</v>
      </c>
      <c r="F27" s="9">
        <f>$B27*E27/100</f>
        <v>0.375</v>
      </c>
      <c r="G27" s="113">
        <v>10</v>
      </c>
      <c r="H27" s="9">
        <f>$B27*G27/100</f>
        <v>0.075</v>
      </c>
      <c r="I27" s="106">
        <f>C27+E27+G27</f>
        <v>100</v>
      </c>
      <c r="J27" s="128">
        <v>0</v>
      </c>
      <c r="K27" s="9">
        <f>J27*$D27/100</f>
        <v>0</v>
      </c>
      <c r="L27" s="5">
        <v>0</v>
      </c>
      <c r="M27" s="6">
        <f>L27*$F27/100</f>
        <v>0</v>
      </c>
      <c r="N27" s="6">
        <f>IF(L27&gt;0,$F27,0)</f>
        <v>0</v>
      </c>
      <c r="O27" s="5">
        <v>0</v>
      </c>
      <c r="P27" s="6">
        <f>O27*$H27/100</f>
        <v>0</v>
      </c>
      <c r="Q27" s="6">
        <f>IF(J27&gt;0,$H27,0)</f>
        <v>0</v>
      </c>
      <c r="R27" s="128">
        <v>0</v>
      </c>
      <c r="S27" s="9">
        <f>R27*$D27/100</f>
        <v>0</v>
      </c>
      <c r="T27" s="5">
        <v>0</v>
      </c>
      <c r="U27" s="6">
        <f>T27*$F27/100</f>
        <v>0</v>
      </c>
      <c r="V27" s="6">
        <f>IF(T27&gt;0,$F27,0)</f>
        <v>0</v>
      </c>
      <c r="W27" s="5">
        <v>0</v>
      </c>
      <c r="X27" s="129">
        <f>W27*$H27/100</f>
        <v>0</v>
      </c>
      <c r="Y27" s="6">
        <f>IF(R27&gt;0,$H27,0)</f>
        <v>0</v>
      </c>
      <c r="Z27" s="5">
        <v>0</v>
      </c>
      <c r="AA27" s="9">
        <f>Z27*$D27/100</f>
        <v>0</v>
      </c>
      <c r="AB27" s="5">
        <v>0</v>
      </c>
      <c r="AC27" s="6">
        <f>AB27*$F27/100</f>
        <v>0</v>
      </c>
      <c r="AD27" s="6">
        <f>IF(AB27&gt;0,$F27,0)</f>
        <v>0</v>
      </c>
      <c r="AE27" s="5">
        <v>0</v>
      </c>
      <c r="AF27" s="129">
        <f>AE27*$H27/100</f>
        <v>0</v>
      </c>
      <c r="AG27" s="6">
        <f>IF(Z27&gt;0,$H27,0)</f>
        <v>0</v>
      </c>
      <c r="AH27" s="5">
        <v>65</v>
      </c>
      <c r="AI27" s="9">
        <f>AH27*$D27/100</f>
        <v>0.195</v>
      </c>
      <c r="AJ27" s="5">
        <v>100</v>
      </c>
      <c r="AK27" s="6">
        <f>AJ27*$F27/100</f>
        <v>0.375</v>
      </c>
      <c r="AL27" s="6">
        <f>IF(AJ27&gt;0,$F27,0)</f>
        <v>0.375</v>
      </c>
      <c r="AM27" s="5">
        <v>80</v>
      </c>
      <c r="AN27" s="129">
        <f>AM27*$H27/100</f>
        <v>0.06</v>
      </c>
      <c r="AO27" s="6">
        <f>IF(AH27&gt;0,$H27,0)</f>
        <v>0.075</v>
      </c>
      <c r="AP27" s="5">
        <v>0</v>
      </c>
      <c r="AQ27" s="9">
        <f>AP27*$D27/100</f>
        <v>0</v>
      </c>
      <c r="AR27" s="5">
        <v>0</v>
      </c>
      <c r="AS27" s="6">
        <f>AR27*$F27/100</f>
        <v>0</v>
      </c>
      <c r="AT27" s="6">
        <f>IF(AR27&gt;0,$F27,0)</f>
        <v>0</v>
      </c>
      <c r="AU27" s="5">
        <v>0</v>
      </c>
      <c r="AV27" s="129">
        <f>AU27*$H27/100</f>
        <v>0</v>
      </c>
      <c r="AW27" s="9">
        <f>IF(AP27&gt;0,$H27,0)</f>
        <v>0</v>
      </c>
      <c r="AX27" s="122"/>
      <c r="AY27" s="123"/>
      <c r="AZ27" s="123"/>
      <c r="BA27" s="123"/>
      <c r="BB27" s="123"/>
      <c r="BC27" s="123"/>
      <c r="BD27" s="123"/>
      <c r="BE27" s="123"/>
      <c r="BF27" s="123"/>
      <c r="BG27" s="123"/>
    </row>
    <row r="28" spans="1:59" s="18" customFormat="1" ht="12.75" customHeight="1">
      <c r="A28" s="132" t="s">
        <v>15</v>
      </c>
      <c r="B28" s="133">
        <v>0.75</v>
      </c>
      <c r="C28" s="134">
        <v>40</v>
      </c>
      <c r="D28" s="135">
        <f>$B28*C28/100</f>
        <v>0.3</v>
      </c>
      <c r="E28" s="134">
        <v>50</v>
      </c>
      <c r="F28" s="135">
        <f>$B28*E28/100</f>
        <v>0.375</v>
      </c>
      <c r="G28" s="134">
        <v>10</v>
      </c>
      <c r="H28" s="135">
        <f>$B28*G28/100</f>
        <v>0.075</v>
      </c>
      <c r="I28" s="136">
        <f>C28+E28+G28</f>
        <v>100</v>
      </c>
      <c r="J28" s="139">
        <v>100</v>
      </c>
      <c r="K28" s="135">
        <f>J28*$D28/100</f>
        <v>0.3</v>
      </c>
      <c r="L28" s="137">
        <v>90</v>
      </c>
      <c r="M28" s="138">
        <f>L28*$F28/100</f>
        <v>0.3375</v>
      </c>
      <c r="N28" s="138">
        <f>IF(L28&gt;0,$F28,0)</f>
        <v>0.375</v>
      </c>
      <c r="O28" s="137">
        <v>100</v>
      </c>
      <c r="P28" s="138">
        <f>O28*$H28/100</f>
        <v>0.075</v>
      </c>
      <c r="Q28" s="138">
        <f>IF(J28&gt;0,$H28,0)</f>
        <v>0.075</v>
      </c>
      <c r="R28" s="139">
        <v>100</v>
      </c>
      <c r="S28" s="135">
        <f>R28*$D28/100</f>
        <v>0.3</v>
      </c>
      <c r="T28" s="137">
        <v>85</v>
      </c>
      <c r="U28" s="138">
        <f>T28*$F28/100</f>
        <v>0.31875</v>
      </c>
      <c r="V28" s="138">
        <f>IF(T28&gt;0,$F28,0)</f>
        <v>0.375</v>
      </c>
      <c r="W28" s="137">
        <v>100</v>
      </c>
      <c r="X28" s="140">
        <f>W28*$H28/100</f>
        <v>0.075</v>
      </c>
      <c r="Y28" s="138">
        <f>IF(R28&gt;0,$H28,0)</f>
        <v>0.075</v>
      </c>
      <c r="Z28" s="137">
        <v>100</v>
      </c>
      <c r="AA28" s="135">
        <f>Z28*$D28/100</f>
        <v>0.3</v>
      </c>
      <c r="AB28" s="137">
        <v>85</v>
      </c>
      <c r="AC28" s="138">
        <f>AB28*$F28/100</f>
        <v>0.31875</v>
      </c>
      <c r="AD28" s="138">
        <f>IF(AB28&gt;0,$F28,0)</f>
        <v>0.375</v>
      </c>
      <c r="AE28" s="137">
        <v>100</v>
      </c>
      <c r="AF28" s="140">
        <f>AE28*$H28/100</f>
        <v>0.075</v>
      </c>
      <c r="AG28" s="138">
        <f>IF(Z28&gt;0,$H28,0)</f>
        <v>0.075</v>
      </c>
      <c r="AH28" s="137">
        <v>65</v>
      </c>
      <c r="AI28" s="135">
        <f>AH28*$D28/100</f>
        <v>0.195</v>
      </c>
      <c r="AJ28" s="137">
        <v>100</v>
      </c>
      <c r="AK28" s="138">
        <f>AJ28*$F28/100</f>
        <v>0.375</v>
      </c>
      <c r="AL28" s="138">
        <f>IF(AJ28&gt;0,$F28,0)</f>
        <v>0.375</v>
      </c>
      <c r="AM28" s="137">
        <v>80</v>
      </c>
      <c r="AN28" s="140">
        <f>AM28*$H28/100</f>
        <v>0.06</v>
      </c>
      <c r="AO28" s="138">
        <f>IF(AH28&gt;0,$H28,0)</f>
        <v>0.075</v>
      </c>
      <c r="AP28" s="137">
        <v>50</v>
      </c>
      <c r="AQ28" s="135">
        <f>AP28*$D28/100</f>
        <v>0.15</v>
      </c>
      <c r="AR28" s="137">
        <v>100</v>
      </c>
      <c r="AS28" s="138">
        <f>AR28*$F28/100</f>
        <v>0.375</v>
      </c>
      <c r="AT28" s="138">
        <f>IF(AR28&gt;0,$F28,0)</f>
        <v>0.375</v>
      </c>
      <c r="AU28" s="137">
        <v>90</v>
      </c>
      <c r="AV28" s="140">
        <f>AU28*$H28/100</f>
        <v>0.0675</v>
      </c>
      <c r="AW28" s="19">
        <f>IF(AP28&gt;0,$H28,0)</f>
        <v>0.075</v>
      </c>
      <c r="AX28" s="122"/>
      <c r="AY28" s="123"/>
      <c r="AZ28" s="123"/>
      <c r="BA28" s="123"/>
      <c r="BB28" s="123"/>
      <c r="BC28" s="123"/>
      <c r="BD28" s="123"/>
      <c r="BE28" s="123"/>
      <c r="BF28" s="123"/>
      <c r="BG28" s="123"/>
    </row>
    <row r="29" spans="1:59" ht="12.75">
      <c r="A29" s="1" t="s">
        <v>13</v>
      </c>
      <c r="B29" s="112">
        <v>0.5</v>
      </c>
      <c r="C29" s="113">
        <v>40</v>
      </c>
      <c r="D29" s="9">
        <f>$B29*C29/100</f>
        <v>0.2</v>
      </c>
      <c r="E29" s="113">
        <v>50</v>
      </c>
      <c r="F29" s="9">
        <f>$B29*E29/100</f>
        <v>0.25</v>
      </c>
      <c r="G29" s="113">
        <v>10</v>
      </c>
      <c r="H29" s="9">
        <f>$B29*G29/100</f>
        <v>0.05</v>
      </c>
      <c r="I29" s="106">
        <f>C29+E29+G29</f>
        <v>100</v>
      </c>
      <c r="J29" s="128">
        <v>100</v>
      </c>
      <c r="K29" s="9">
        <f>J29*$D29/100</f>
        <v>0.2</v>
      </c>
      <c r="L29" s="5">
        <v>100</v>
      </c>
      <c r="M29" s="6">
        <f>L29*$F29/100</f>
        <v>0.25</v>
      </c>
      <c r="N29" s="6">
        <f>IF(L29&gt;0,$F29,0)</f>
        <v>0.25</v>
      </c>
      <c r="O29" s="5">
        <v>100</v>
      </c>
      <c r="P29" s="6">
        <f>O29*$H29/100</f>
        <v>0.05</v>
      </c>
      <c r="Q29" s="6">
        <f>IF(J29&gt;0,$H29,0)</f>
        <v>0.05</v>
      </c>
      <c r="R29" s="128">
        <v>100</v>
      </c>
      <c r="S29" s="9">
        <f>R29*$D29/100</f>
        <v>0.2</v>
      </c>
      <c r="T29" s="5">
        <v>100</v>
      </c>
      <c r="U29" s="6">
        <f>T29*$F29/100</f>
        <v>0.25</v>
      </c>
      <c r="V29" s="6">
        <f>IF(T29&gt;0,$F29,0)</f>
        <v>0.25</v>
      </c>
      <c r="W29" s="5">
        <v>100</v>
      </c>
      <c r="X29" s="129">
        <f>W29*$H29/100</f>
        <v>0.05</v>
      </c>
      <c r="Y29" s="6">
        <f>IF(R29&gt;0,$H29,0)</f>
        <v>0.05</v>
      </c>
      <c r="Z29" s="5">
        <v>100</v>
      </c>
      <c r="AA29" s="9">
        <f>Z29*$D29/100</f>
        <v>0.2</v>
      </c>
      <c r="AB29" s="5">
        <v>100</v>
      </c>
      <c r="AC29" s="6">
        <f>AB29*$F29/100</f>
        <v>0.25</v>
      </c>
      <c r="AD29" s="6">
        <f>IF(AB29&gt;0,$F29,0)</f>
        <v>0.25</v>
      </c>
      <c r="AE29" s="5">
        <v>100</v>
      </c>
      <c r="AF29" s="129">
        <f>AE29*$H29/100</f>
        <v>0.05</v>
      </c>
      <c r="AG29" s="6">
        <f>IF(Z29&gt;0,$H29,0)</f>
        <v>0.05</v>
      </c>
      <c r="AH29" s="5">
        <v>100</v>
      </c>
      <c r="AI29" s="9">
        <f>AH29*$D29/100</f>
        <v>0.2</v>
      </c>
      <c r="AJ29" s="5">
        <v>40</v>
      </c>
      <c r="AK29" s="6">
        <f>AJ29*$F29/100</f>
        <v>0.1</v>
      </c>
      <c r="AL29" s="6">
        <f>IF(AJ29&gt;0,$F29,0)</f>
        <v>0.25</v>
      </c>
      <c r="AM29" s="5">
        <v>80</v>
      </c>
      <c r="AN29" s="129">
        <f>AM29*$H29/100</f>
        <v>0.04</v>
      </c>
      <c r="AO29" s="6">
        <f>IF(AH29&gt;0,$H29,0)</f>
        <v>0.05</v>
      </c>
      <c r="AP29" s="5">
        <v>50</v>
      </c>
      <c r="AQ29" s="9">
        <f>AP29*$D29/100</f>
        <v>0.1</v>
      </c>
      <c r="AR29" s="5">
        <v>100</v>
      </c>
      <c r="AS29" s="6">
        <f>AR29*$F29/100</f>
        <v>0.25</v>
      </c>
      <c r="AT29" s="6">
        <f>IF(AR29&gt;0,$F29,0)</f>
        <v>0.25</v>
      </c>
      <c r="AU29" s="5">
        <v>90</v>
      </c>
      <c r="AV29" s="129">
        <f>AU29*$H29/100</f>
        <v>0.045</v>
      </c>
      <c r="AW29" s="9">
        <f>IF(AP29&gt;0,$H29,0)</f>
        <v>0.05</v>
      </c>
      <c r="AX29" s="122"/>
      <c r="AY29" s="123"/>
      <c r="AZ29" s="123"/>
      <c r="BA29" s="123"/>
      <c r="BB29" s="123"/>
      <c r="BC29" s="123"/>
      <c r="BD29" s="123"/>
      <c r="BE29" s="123"/>
      <c r="BF29" s="123"/>
      <c r="BG29" s="123"/>
    </row>
    <row r="30" spans="2:59" ht="12.75">
      <c r="B30" s="114"/>
      <c r="C30" s="113"/>
      <c r="D30" s="9"/>
      <c r="E30" s="113"/>
      <c r="F30" s="9"/>
      <c r="G30" s="113"/>
      <c r="H30" s="9"/>
      <c r="I30" s="106"/>
      <c r="J30" s="128"/>
      <c r="K30" s="9"/>
      <c r="L30" s="5"/>
      <c r="M30" s="6"/>
      <c r="N30" s="9"/>
      <c r="O30" s="5"/>
      <c r="P30" s="6"/>
      <c r="Q30" s="6"/>
      <c r="R30" s="128"/>
      <c r="S30" s="9"/>
      <c r="T30" s="5"/>
      <c r="U30" s="6"/>
      <c r="V30" s="9"/>
      <c r="W30" s="5"/>
      <c r="X30" s="129"/>
      <c r="Y30" s="9"/>
      <c r="Z30" s="5"/>
      <c r="AA30" s="9"/>
      <c r="AB30" s="5"/>
      <c r="AC30" s="6"/>
      <c r="AD30" s="9"/>
      <c r="AE30" s="5"/>
      <c r="AF30" s="129"/>
      <c r="AG30" s="9"/>
      <c r="AH30" s="5"/>
      <c r="AI30" s="9"/>
      <c r="AJ30" s="5"/>
      <c r="AK30" s="6"/>
      <c r="AL30" s="9"/>
      <c r="AM30" s="5"/>
      <c r="AN30" s="129"/>
      <c r="AO30" s="9"/>
      <c r="AP30" s="5"/>
      <c r="AQ30" s="9"/>
      <c r="AR30" s="5"/>
      <c r="AS30" s="6"/>
      <c r="AT30" s="9"/>
      <c r="AU30" s="5"/>
      <c r="AV30" s="129"/>
      <c r="AW30" s="9"/>
      <c r="AX30" s="122"/>
      <c r="AY30" s="123"/>
      <c r="AZ30" s="123"/>
      <c r="BA30" s="123"/>
      <c r="BB30" s="123"/>
      <c r="BC30" s="123"/>
      <c r="BD30" s="123"/>
      <c r="BE30" s="123"/>
      <c r="BF30" s="123"/>
      <c r="BG30" s="123"/>
    </row>
    <row r="31" spans="1:59" ht="12.75">
      <c r="A31" s="2" t="s">
        <v>62</v>
      </c>
      <c r="B31" s="115"/>
      <c r="C31" s="113"/>
      <c r="D31" s="9"/>
      <c r="E31" s="113"/>
      <c r="F31" s="9"/>
      <c r="G31" s="113"/>
      <c r="H31" s="9"/>
      <c r="I31" s="106"/>
      <c r="J31" s="128"/>
      <c r="K31" s="9"/>
      <c r="L31" s="5"/>
      <c r="M31" s="6"/>
      <c r="N31" s="9"/>
      <c r="O31" s="5"/>
      <c r="P31" s="6"/>
      <c r="Q31" s="6"/>
      <c r="R31" s="128"/>
      <c r="S31" s="9"/>
      <c r="T31" s="5"/>
      <c r="U31" s="6"/>
      <c r="V31" s="9"/>
      <c r="W31" s="5"/>
      <c r="X31" s="129"/>
      <c r="Y31" s="9"/>
      <c r="Z31" s="5"/>
      <c r="AA31" s="9"/>
      <c r="AB31" s="5"/>
      <c r="AC31" s="6"/>
      <c r="AD31" s="9"/>
      <c r="AE31" s="5"/>
      <c r="AF31" s="129"/>
      <c r="AG31" s="9"/>
      <c r="AH31" s="5"/>
      <c r="AI31" s="9"/>
      <c r="AJ31" s="5"/>
      <c r="AK31" s="6"/>
      <c r="AL31" s="9"/>
      <c r="AM31" s="5"/>
      <c r="AN31" s="129"/>
      <c r="AO31" s="9"/>
      <c r="AP31" s="5"/>
      <c r="AQ31" s="9"/>
      <c r="AR31" s="5"/>
      <c r="AS31" s="6"/>
      <c r="AT31" s="9"/>
      <c r="AU31" s="5"/>
      <c r="AV31" s="129"/>
      <c r="AW31" s="9"/>
      <c r="AX31" s="122"/>
      <c r="AY31" s="123"/>
      <c r="AZ31" s="123"/>
      <c r="BA31" s="123"/>
      <c r="BB31" s="123"/>
      <c r="BC31" s="123"/>
      <c r="BD31" s="123"/>
      <c r="BE31" s="123"/>
      <c r="BF31" s="123"/>
      <c r="BG31" s="123"/>
    </row>
    <row r="32" spans="1:59" s="18" customFormat="1" ht="12.75">
      <c r="A32" s="132" t="s">
        <v>5</v>
      </c>
      <c r="B32" s="133">
        <v>4</v>
      </c>
      <c r="C32" s="134">
        <v>75</v>
      </c>
      <c r="D32" s="135">
        <f>$B32*C32/100</f>
        <v>3</v>
      </c>
      <c r="E32" s="134">
        <v>20</v>
      </c>
      <c r="F32" s="135">
        <f>$B32*E32/100</f>
        <v>0.8</v>
      </c>
      <c r="G32" s="134">
        <v>5</v>
      </c>
      <c r="H32" s="135">
        <f>$B32*G32/100</f>
        <v>0.2</v>
      </c>
      <c r="I32" s="136">
        <f>C32+E32+G32</f>
        <v>100</v>
      </c>
      <c r="J32" s="139">
        <v>0</v>
      </c>
      <c r="K32" s="135">
        <f>J32*$D32/100</f>
        <v>0</v>
      </c>
      <c r="L32" s="137">
        <v>0</v>
      </c>
      <c r="M32" s="138">
        <f>L32*$F32/100</f>
        <v>0</v>
      </c>
      <c r="N32" s="138">
        <f>IF(L32&gt;0,$F32,0)</f>
        <v>0</v>
      </c>
      <c r="O32" s="137">
        <v>0</v>
      </c>
      <c r="P32" s="138">
        <f>O32*$H32/100</f>
        <v>0</v>
      </c>
      <c r="Q32" s="138">
        <f>IF(J32&gt;0,$H32,0)</f>
        <v>0</v>
      </c>
      <c r="R32" s="139">
        <v>100</v>
      </c>
      <c r="S32" s="135">
        <f>R32*$D32/100</f>
        <v>3</v>
      </c>
      <c r="T32" s="137">
        <v>100</v>
      </c>
      <c r="U32" s="138">
        <f>T32*$F32/100</f>
        <v>0.8</v>
      </c>
      <c r="V32" s="138">
        <f>IF(T32&gt;0,$F32,0)</f>
        <v>0.8</v>
      </c>
      <c r="W32" s="137">
        <v>100</v>
      </c>
      <c r="X32" s="140">
        <f>W32*$H32/100</f>
        <v>0.2</v>
      </c>
      <c r="Y32" s="138">
        <f>IF(R32&gt;0,$H32,0)</f>
        <v>0.2</v>
      </c>
      <c r="Z32" s="137">
        <v>100</v>
      </c>
      <c r="AA32" s="135">
        <f>Z32*$D32/100</f>
        <v>3</v>
      </c>
      <c r="AB32" s="137">
        <v>100</v>
      </c>
      <c r="AC32" s="138">
        <f>AB32*$F32/100</f>
        <v>0.8</v>
      </c>
      <c r="AD32" s="138">
        <f>IF(AB32&gt;0,$F32,0)</f>
        <v>0.8</v>
      </c>
      <c r="AE32" s="137">
        <v>100</v>
      </c>
      <c r="AF32" s="140">
        <f>AE32*$H32/100</f>
        <v>0.2</v>
      </c>
      <c r="AG32" s="138">
        <f>IF(Z32&gt;0,$H32,0)</f>
        <v>0.2</v>
      </c>
      <c r="AH32" s="137">
        <v>100</v>
      </c>
      <c r="AI32" s="135">
        <f>AH32*$D32/100</f>
        <v>3</v>
      </c>
      <c r="AJ32" s="137">
        <v>100</v>
      </c>
      <c r="AK32" s="138">
        <f>AJ32*$F32/100</f>
        <v>0.8</v>
      </c>
      <c r="AL32" s="138">
        <f>IF(AJ32&gt;0,$F32,0)</f>
        <v>0.8</v>
      </c>
      <c r="AM32" s="137">
        <v>100</v>
      </c>
      <c r="AN32" s="140">
        <f>AM32*$H32/100</f>
        <v>0.2</v>
      </c>
      <c r="AO32" s="138">
        <f>IF(AH32&gt;0,$H32,0)</f>
        <v>0.2</v>
      </c>
      <c r="AP32" s="137">
        <v>100</v>
      </c>
      <c r="AQ32" s="135">
        <f>AP32*$D32/100</f>
        <v>3</v>
      </c>
      <c r="AR32" s="137">
        <v>30</v>
      </c>
      <c r="AS32" s="138">
        <f>AR32*$F32/100</f>
        <v>0.24</v>
      </c>
      <c r="AT32" s="138">
        <f>IF(AR32&gt;0,$F32,0)</f>
        <v>0.8</v>
      </c>
      <c r="AU32" s="137">
        <v>100</v>
      </c>
      <c r="AV32" s="140">
        <f>AU32*$H32/100</f>
        <v>0.2</v>
      </c>
      <c r="AW32" s="19">
        <f>IF(AP32&gt;0,$H32,0)</f>
        <v>0.2</v>
      </c>
      <c r="AX32" s="122"/>
      <c r="AY32" s="123"/>
      <c r="AZ32" s="123"/>
      <c r="BA32" s="123"/>
      <c r="BB32" s="123"/>
      <c r="BC32" s="123"/>
      <c r="BD32" s="123"/>
      <c r="BE32" s="123"/>
      <c r="BF32" s="123"/>
      <c r="BG32" s="123"/>
    </row>
    <row r="33" spans="1:59" ht="12.75">
      <c r="A33" s="1" t="s">
        <v>17</v>
      </c>
      <c r="B33" s="112">
        <v>2</v>
      </c>
      <c r="C33" s="113">
        <v>15</v>
      </c>
      <c r="D33" s="9">
        <f>$B33*C33/100</f>
        <v>0.3</v>
      </c>
      <c r="E33" s="113">
        <v>75</v>
      </c>
      <c r="F33" s="9">
        <f>$B33*E33/100</f>
        <v>1.5</v>
      </c>
      <c r="G33" s="113">
        <v>10</v>
      </c>
      <c r="H33" s="9">
        <f>$B33*G33/100</f>
        <v>0.2</v>
      </c>
      <c r="I33" s="106">
        <f>C33+E33+G33</f>
        <v>100</v>
      </c>
      <c r="J33" s="128">
        <v>50</v>
      </c>
      <c r="K33" s="9">
        <f>J33*$D33/100</f>
        <v>0.15</v>
      </c>
      <c r="L33" s="5">
        <v>100</v>
      </c>
      <c r="M33" s="6">
        <f>L33*$F33/100</f>
        <v>1.5</v>
      </c>
      <c r="N33" s="6">
        <f>IF(L33&gt;0,$F33,0)</f>
        <v>1.5</v>
      </c>
      <c r="O33" s="5">
        <v>100</v>
      </c>
      <c r="P33" s="6">
        <f>O33*$H33/100</f>
        <v>0.2</v>
      </c>
      <c r="Q33" s="6">
        <f>IF(J33&gt;0,$H33,0)</f>
        <v>0.2</v>
      </c>
      <c r="R33" s="128">
        <v>80</v>
      </c>
      <c r="S33" s="9">
        <f>R33*$D33/100</f>
        <v>0.24</v>
      </c>
      <c r="T33" s="5">
        <v>80</v>
      </c>
      <c r="U33" s="6">
        <f>T33*$F33/100</f>
        <v>1.2</v>
      </c>
      <c r="V33" s="6">
        <f>IF(T33&gt;0,$F33,0)</f>
        <v>1.5</v>
      </c>
      <c r="W33" s="5">
        <v>100</v>
      </c>
      <c r="X33" s="129">
        <f>W33*$H33/100</f>
        <v>0.2</v>
      </c>
      <c r="Y33" s="6">
        <f>IF(R33&gt;0,$H33,0)</f>
        <v>0.2</v>
      </c>
      <c r="Z33" s="5">
        <v>60</v>
      </c>
      <c r="AA33" s="9">
        <f>Z33*$D33/100</f>
        <v>0.18</v>
      </c>
      <c r="AB33" s="5">
        <v>80</v>
      </c>
      <c r="AC33" s="6">
        <f>AB33*$F33/100</f>
        <v>1.2</v>
      </c>
      <c r="AD33" s="6">
        <f>IF(AB33&gt;0,$F33,0)</f>
        <v>1.5</v>
      </c>
      <c r="AE33" s="5">
        <v>100</v>
      </c>
      <c r="AF33" s="129">
        <f>AE33*$H33/100</f>
        <v>0.2</v>
      </c>
      <c r="AG33" s="6">
        <f>IF(Z33&gt;0,$H33,0)</f>
        <v>0.2</v>
      </c>
      <c r="AH33" s="5">
        <v>95</v>
      </c>
      <c r="AI33" s="9">
        <f>AH33*$D33/100</f>
        <v>0.285</v>
      </c>
      <c r="AJ33" s="5">
        <v>30</v>
      </c>
      <c r="AK33" s="6">
        <f>AJ33*$F33/100</f>
        <v>0.45</v>
      </c>
      <c r="AL33" s="6">
        <f>IF(AJ33&gt;0,$F33,0)</f>
        <v>1.5</v>
      </c>
      <c r="AM33" s="5">
        <v>100</v>
      </c>
      <c r="AN33" s="129">
        <f>AM33*$H33/100</f>
        <v>0.2</v>
      </c>
      <c r="AO33" s="6">
        <f>IF(AH33&gt;0,$H33,0)</f>
        <v>0.2</v>
      </c>
      <c r="AP33" s="5">
        <v>60</v>
      </c>
      <c r="AQ33" s="9">
        <f>AP33*$D33/100</f>
        <v>0.18</v>
      </c>
      <c r="AR33" s="5">
        <v>80</v>
      </c>
      <c r="AS33" s="6">
        <f>AR33*$F33/100</f>
        <v>1.2</v>
      </c>
      <c r="AT33" s="6">
        <f>IF(AR33&gt;0,$F33,0)</f>
        <v>1.5</v>
      </c>
      <c r="AU33" s="5">
        <v>50</v>
      </c>
      <c r="AV33" s="129">
        <f>AU33*$H33/100</f>
        <v>0.1</v>
      </c>
      <c r="AW33" s="9">
        <f>IF(AP33&gt;0,$H33,0)</f>
        <v>0.2</v>
      </c>
      <c r="AX33" s="122"/>
      <c r="AY33" s="123"/>
      <c r="AZ33" s="123"/>
      <c r="BA33" s="123"/>
      <c r="BB33" s="123"/>
      <c r="BC33" s="123"/>
      <c r="BD33" s="123"/>
      <c r="BE33" s="123"/>
      <c r="BF33" s="123"/>
      <c r="BG33" s="123"/>
    </row>
    <row r="34" spans="2:59" ht="12.75">
      <c r="B34" s="110"/>
      <c r="C34" s="5"/>
      <c r="D34" s="9"/>
      <c r="E34" s="5"/>
      <c r="F34" s="9"/>
      <c r="G34" s="5"/>
      <c r="H34" s="9"/>
      <c r="J34" s="128"/>
      <c r="K34" s="9"/>
      <c r="L34" s="5"/>
      <c r="M34" s="6"/>
      <c r="N34" s="9"/>
      <c r="O34" s="5"/>
      <c r="P34" s="6"/>
      <c r="Q34" s="6"/>
      <c r="R34" s="128"/>
      <c r="S34" s="9"/>
      <c r="T34" s="5"/>
      <c r="U34" s="6"/>
      <c r="V34" s="9"/>
      <c r="W34" s="5"/>
      <c r="X34" s="129"/>
      <c r="Y34" s="9"/>
      <c r="Z34" s="5"/>
      <c r="AA34" s="9"/>
      <c r="AB34" s="5"/>
      <c r="AC34" s="6"/>
      <c r="AD34" s="9"/>
      <c r="AE34" s="5"/>
      <c r="AF34" s="129"/>
      <c r="AG34" s="9"/>
      <c r="AH34" s="5"/>
      <c r="AI34" s="9"/>
      <c r="AJ34" s="5"/>
      <c r="AK34" s="6"/>
      <c r="AL34" s="9"/>
      <c r="AM34" s="5"/>
      <c r="AN34" s="129"/>
      <c r="AO34" s="9"/>
      <c r="AP34" s="5"/>
      <c r="AQ34" s="9"/>
      <c r="AR34" s="5"/>
      <c r="AS34" s="6"/>
      <c r="AT34" s="9"/>
      <c r="AU34" s="5"/>
      <c r="AV34" s="129"/>
      <c r="AW34" s="9"/>
      <c r="AX34" s="122"/>
      <c r="AY34" s="123"/>
      <c r="AZ34" s="123"/>
      <c r="BA34" s="123"/>
      <c r="BB34" s="123"/>
      <c r="BC34" s="123"/>
      <c r="BD34" s="123"/>
      <c r="BE34" s="123"/>
      <c r="BF34" s="123"/>
      <c r="BG34" s="123"/>
    </row>
    <row r="35" spans="2:59" ht="12.75">
      <c r="B35" s="109"/>
      <c r="C35" s="5"/>
      <c r="D35" s="9"/>
      <c r="E35" s="5"/>
      <c r="F35" s="9"/>
      <c r="G35" s="5"/>
      <c r="H35" s="9"/>
      <c r="J35" s="128"/>
      <c r="K35" s="9"/>
      <c r="L35" s="5"/>
      <c r="M35" s="6"/>
      <c r="N35" s="9"/>
      <c r="O35" s="5"/>
      <c r="P35" s="6"/>
      <c r="Q35" s="6"/>
      <c r="R35" s="128"/>
      <c r="S35" s="9"/>
      <c r="T35" s="5"/>
      <c r="U35" s="6"/>
      <c r="V35" s="9"/>
      <c r="W35" s="5"/>
      <c r="X35" s="129"/>
      <c r="Y35" s="9"/>
      <c r="Z35" s="5"/>
      <c r="AA35" s="9"/>
      <c r="AB35" s="5"/>
      <c r="AC35" s="6"/>
      <c r="AD35" s="9"/>
      <c r="AE35" s="5"/>
      <c r="AF35" s="129"/>
      <c r="AG35" s="9"/>
      <c r="AH35" s="5"/>
      <c r="AI35" s="9"/>
      <c r="AJ35" s="5"/>
      <c r="AK35" s="6"/>
      <c r="AL35" s="9"/>
      <c r="AM35" s="5"/>
      <c r="AN35" s="129"/>
      <c r="AO35" s="9"/>
      <c r="AP35" s="5"/>
      <c r="AQ35" s="9"/>
      <c r="AR35" s="5"/>
      <c r="AS35" s="6"/>
      <c r="AT35" s="9"/>
      <c r="AU35" s="5"/>
      <c r="AV35" s="129"/>
      <c r="AW35" s="9"/>
      <c r="AX35" s="122"/>
      <c r="AY35" s="123"/>
      <c r="AZ35" s="123"/>
      <c r="BA35" s="123"/>
      <c r="BB35" s="123"/>
      <c r="BC35" s="123"/>
      <c r="BD35" s="123"/>
      <c r="BE35" s="123"/>
      <c r="BF35" s="123"/>
      <c r="BG35" s="123"/>
    </row>
    <row r="36" spans="1:59" s="2" customFormat="1" ht="12.75">
      <c r="A36" s="2" t="s">
        <v>18</v>
      </c>
      <c r="B36" s="110">
        <f>SUM(B5:B34)</f>
        <v>100</v>
      </c>
      <c r="C36" s="7"/>
      <c r="D36" s="10">
        <f>SUM(D5:D16)+SUM(D19:D23)+SUM(D26:D29)+SUM(D32:D33)</f>
        <v>60.65</v>
      </c>
      <c r="E36" s="7"/>
      <c r="F36" s="10">
        <f>SUM(F5:F16)+SUM(F19:F23)+SUM(F26:F29)+SUM(F32:F33)</f>
        <v>29.400000000000002</v>
      </c>
      <c r="G36" s="7"/>
      <c r="H36" s="10">
        <f>SUM(H5:H16)+SUM(H19:H23)+SUM(H26:H29)+SUM(H32:H33)</f>
        <v>9.95</v>
      </c>
      <c r="J36" s="130"/>
      <c r="K36" s="10">
        <f>SUM(K5:K16)+SUM(K19:K23)+SUM(K26:K29)+SUM(K32:K33)</f>
        <v>22.351499999999998</v>
      </c>
      <c r="L36" s="7"/>
      <c r="M36" s="8">
        <f>SUM(M5:M16)+SUM(M19:M23)+SUM(M26:M29)+SUM(M32:M33)</f>
        <v>18.4375</v>
      </c>
      <c r="N36" s="10">
        <f>SUM(N5:N16)+SUM(N19:N23)+SUM(N26:N29)+SUM(N32:N33)</f>
        <v>23.325</v>
      </c>
      <c r="O36" s="7"/>
      <c r="P36" s="8">
        <f>SUM(P5:P16)+SUM(P19:P23)+SUM(P26:P29)+SUM(P32:P33)</f>
        <v>6.125</v>
      </c>
      <c r="Q36" s="8">
        <f>SUM(Q5:Q16)+SUM(Q19:Q23)+SUM(Q26:Q29)+SUM(Q32:Q33)</f>
        <v>8.374999999999998</v>
      </c>
      <c r="R36" s="130"/>
      <c r="S36" s="10">
        <f>SUM(S5:S16)+SUM(S19:S23)+SUM(S26:S29)+SUM(S32:S33)</f>
        <v>50.7125</v>
      </c>
      <c r="T36" s="7"/>
      <c r="U36" s="8">
        <f>SUM(U5:U16)+SUM(U19:U23)+SUM(U26:U29)+SUM(U32:U33)</f>
        <v>26.26875</v>
      </c>
      <c r="V36" s="10">
        <f>SUM(V5:V16)+SUM(V19:V23)+SUM(V26:V29)+SUM(V32:V33)</f>
        <v>28.224999999999998</v>
      </c>
      <c r="W36" s="7"/>
      <c r="X36" s="131">
        <f>SUM(X5:X16)+SUM(X19:X23)+SUM(X26:X29)+SUM(X32:X33)</f>
        <v>9.5475</v>
      </c>
      <c r="Y36" s="10">
        <f>SUM(Y5:Y16)+SUM(Y19:Y23)+SUM(Y26:Y29)+SUM(Y32:Y33)</f>
        <v>9.674999999999999</v>
      </c>
      <c r="Z36" s="7"/>
      <c r="AA36" s="10">
        <f>SUM(AA5:AA16)+SUM(AA19:AA23)+SUM(AA26:AA29)+SUM(AA32:AA33)</f>
        <v>41.2125</v>
      </c>
      <c r="AB36" s="7"/>
      <c r="AC36" s="8">
        <f>SUM(AC5:AC16)+SUM(AC19:AC23)+SUM(AC26:AC29)+SUM(AC32:AC33)</f>
        <v>26.66875</v>
      </c>
      <c r="AD36" s="10">
        <f>SUM(AD5:AD16)+SUM(AD19:AD23)+SUM(AD26:AD29)+SUM(AD32:AD33)</f>
        <v>28.624999999999996</v>
      </c>
      <c r="AE36" s="7"/>
      <c r="AF36" s="131">
        <f>SUM(AF5:AF16)+SUM(AF19:AF23)+SUM(AF26:AF29)+SUM(AF32:AF33)</f>
        <v>9.647499999999999</v>
      </c>
      <c r="AG36" s="10">
        <f>SUM(AG5:AG16)+SUM(AG19:AG23)+SUM(AG26:AG29)+SUM(AG32:AG33)</f>
        <v>9.774999999999999</v>
      </c>
      <c r="AH36" s="7"/>
      <c r="AI36" s="10">
        <f>SUM(AI5:AI16)+SUM(AI19:AI23)+SUM(AI26:AI29)+SUM(AI32:AI33)</f>
        <v>33.864999999999995</v>
      </c>
      <c r="AJ36" s="7"/>
      <c r="AK36" s="8">
        <f>SUM(AK5:AK16)+SUM(AK19:AK23)+SUM(AK26:AK29)+SUM(AK32:AK33)</f>
        <v>15.92</v>
      </c>
      <c r="AL36" s="10">
        <f>SUM(AL5:AL16)+SUM(AL19:AL23)+SUM(AL26:AL29)+SUM(AL32:AL33)</f>
        <v>20.099999999999998</v>
      </c>
      <c r="AM36" s="7"/>
      <c r="AN36" s="131">
        <f>SUM(AN5:AN16)+SUM(AN19:AN23)+SUM(AN26:AN29)+SUM(AN32:AN33)</f>
        <v>5.8100000000000005</v>
      </c>
      <c r="AO36" s="10">
        <f>SUM(AO5:AO16)+SUM(AO19:AO23)+SUM(AO26:AO29)+SUM(AO32:AO33)</f>
        <v>7.2</v>
      </c>
      <c r="AP36" s="7"/>
      <c r="AQ36" s="10">
        <f>SUM(AQ5:AQ16)+SUM(AQ19:AQ23)+SUM(AQ26:AQ29)+SUM(AQ32:AQ33)</f>
        <v>43.27499999999999</v>
      </c>
      <c r="AR36" s="7"/>
      <c r="AS36" s="8">
        <f>SUM(AS5:AS16)+SUM(AS19:AS23)+SUM(AS26:AS29)+SUM(AS32:AS33)</f>
        <v>26.195</v>
      </c>
      <c r="AT36" s="10">
        <f>SUM(AT5:AT16)+SUM(AT19:AT23)+SUM(AT26:AT29)+SUM(AT32:AT33)</f>
        <v>27.724999999999998</v>
      </c>
      <c r="AU36" s="7"/>
      <c r="AV36" s="131">
        <f>SUM(AV5:AV16)+SUM(AV19:AV23)+SUM(AV26:AV29)+SUM(AV32:AV33)</f>
        <v>8.752500000000001</v>
      </c>
      <c r="AW36" s="10">
        <f>SUM(AW5:AW16)+SUM(AW19:AW23)+SUM(AW26:AW29)+SUM(AW32:AW33)</f>
        <v>9.525</v>
      </c>
      <c r="AX36" s="118"/>
      <c r="AY36" s="119"/>
      <c r="AZ36" s="119"/>
      <c r="BA36" s="119"/>
      <c r="BB36" s="119"/>
      <c r="BC36" s="119"/>
      <c r="BD36" s="119"/>
      <c r="BE36" s="119"/>
      <c r="BF36" s="119"/>
      <c r="BG36" s="119"/>
    </row>
    <row r="37" spans="3:59" ht="12.75">
      <c r="C37" s="111"/>
      <c r="D37" s="111"/>
      <c r="E37" s="111"/>
      <c r="F37" s="111"/>
      <c r="G37" s="111"/>
      <c r="H37" s="111"/>
      <c r="J37" s="5"/>
      <c r="K37" s="6"/>
      <c r="L37" s="111"/>
      <c r="M37" s="6"/>
      <c r="N37" s="6"/>
      <c r="O37" s="111"/>
      <c r="P37" s="6"/>
      <c r="Q37" s="6"/>
      <c r="R37" s="5"/>
      <c r="S37" s="6"/>
      <c r="T37" s="111"/>
      <c r="U37" s="6"/>
      <c r="V37" s="6"/>
      <c r="W37" s="111"/>
      <c r="X37" s="6"/>
      <c r="Y37" s="6"/>
      <c r="Z37" s="5"/>
      <c r="AA37" s="6"/>
      <c r="AB37" s="111"/>
      <c r="AC37" s="6"/>
      <c r="AD37" s="6"/>
      <c r="AE37" s="111"/>
      <c r="AF37" s="6"/>
      <c r="AG37" s="6"/>
      <c r="AH37" s="5"/>
      <c r="AI37" s="6"/>
      <c r="AJ37" s="111"/>
      <c r="AK37" s="6"/>
      <c r="AL37" s="6"/>
      <c r="AM37" s="111"/>
      <c r="AN37" s="6"/>
      <c r="AO37" s="6"/>
      <c r="AP37" s="5"/>
      <c r="AQ37" s="6"/>
      <c r="AR37" s="111"/>
      <c r="AS37" s="6"/>
      <c r="AT37" s="6"/>
      <c r="AU37" s="111"/>
      <c r="AV37" s="6"/>
      <c r="AW37" s="9"/>
      <c r="AX37" s="122"/>
      <c r="AY37" s="123"/>
      <c r="AZ37" s="123"/>
      <c r="BA37" s="123"/>
      <c r="BB37" s="123"/>
      <c r="BC37" s="123"/>
      <c r="BD37" s="123"/>
      <c r="BE37" s="123"/>
      <c r="BF37" s="123"/>
      <c r="BG37" s="123"/>
    </row>
    <row r="38" spans="1:59" s="11" customFormat="1" ht="15.75">
      <c r="A38" s="11" t="s">
        <v>26</v>
      </c>
      <c r="J38" s="150">
        <f>K36+M36+P36</f>
        <v>46.914</v>
      </c>
      <c r="K38" s="151"/>
      <c r="L38" s="151"/>
      <c r="M38" s="151"/>
      <c r="N38" s="151"/>
      <c r="O38" s="151"/>
      <c r="P38" s="151"/>
      <c r="Q38" s="151"/>
      <c r="R38" s="150">
        <f>S36+U36+X36</f>
        <v>86.52875</v>
      </c>
      <c r="S38" s="151"/>
      <c r="T38" s="151"/>
      <c r="U38" s="151"/>
      <c r="V38" s="151"/>
      <c r="W38" s="151"/>
      <c r="X38" s="151"/>
      <c r="Y38" s="151"/>
      <c r="Z38" s="150">
        <f>AA36+AC36+AF36</f>
        <v>77.52874999999999</v>
      </c>
      <c r="AA38" s="151"/>
      <c r="AB38" s="151"/>
      <c r="AC38" s="151"/>
      <c r="AD38" s="151"/>
      <c r="AE38" s="151"/>
      <c r="AF38" s="151"/>
      <c r="AG38" s="151"/>
      <c r="AH38" s="150">
        <f>AI36+AK36+AN36</f>
        <v>55.595</v>
      </c>
      <c r="AI38" s="151"/>
      <c r="AJ38" s="151"/>
      <c r="AK38" s="151"/>
      <c r="AL38" s="151"/>
      <c r="AM38" s="151"/>
      <c r="AN38" s="151"/>
      <c r="AO38" s="151"/>
      <c r="AP38" s="150">
        <f>AQ36+AS36+AV36</f>
        <v>78.2225</v>
      </c>
      <c r="AQ38" s="151"/>
      <c r="AR38" s="151"/>
      <c r="AS38" s="151"/>
      <c r="AT38" s="151"/>
      <c r="AU38" s="151"/>
      <c r="AV38" s="151"/>
      <c r="AW38" s="152"/>
      <c r="AX38" s="125"/>
      <c r="AY38" s="124"/>
      <c r="AZ38" s="124"/>
      <c r="BA38" s="124"/>
      <c r="BB38" s="124"/>
      <c r="BC38" s="124"/>
      <c r="BD38" s="124"/>
      <c r="BE38" s="124"/>
      <c r="BF38" s="124"/>
      <c r="BG38" s="124"/>
    </row>
    <row r="39" spans="50:59" ht="12.75"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</row>
  </sheetData>
  <mergeCells count="28">
    <mergeCell ref="J1:Q1"/>
    <mergeCell ref="J38:Q38"/>
    <mergeCell ref="J2:K2"/>
    <mergeCell ref="L2:N2"/>
    <mergeCell ref="O2:Q2"/>
    <mergeCell ref="R1:Y1"/>
    <mergeCell ref="R2:S2"/>
    <mergeCell ref="T2:V2"/>
    <mergeCell ref="W2:Y2"/>
    <mergeCell ref="AH38:AO38"/>
    <mergeCell ref="C1:D2"/>
    <mergeCell ref="E1:F2"/>
    <mergeCell ref="G1:H2"/>
    <mergeCell ref="R38:Y38"/>
    <mergeCell ref="Z1:AG1"/>
    <mergeCell ref="Z2:AA2"/>
    <mergeCell ref="AB2:AD2"/>
    <mergeCell ref="AE2:AG2"/>
    <mergeCell ref="Z38:AG38"/>
    <mergeCell ref="AH1:AO1"/>
    <mergeCell ref="AH2:AI2"/>
    <mergeCell ref="AJ2:AL2"/>
    <mergeCell ref="AM2:AO2"/>
    <mergeCell ref="AP38:AW38"/>
    <mergeCell ref="AP1:AW1"/>
    <mergeCell ref="AP2:AQ2"/>
    <mergeCell ref="AR2:AT2"/>
    <mergeCell ref="AU2:AW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30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28" customWidth="1"/>
    <col min="2" max="2" width="12.75390625" style="28" customWidth="1"/>
    <col min="3" max="3" width="10.00390625" style="28" customWidth="1"/>
    <col min="4" max="4" width="12.875" style="28" customWidth="1"/>
    <col min="5" max="5" width="9.125" style="28" customWidth="1"/>
    <col min="6" max="6" width="12.25390625" style="28" customWidth="1"/>
    <col min="7" max="7" width="9.75390625" style="28" customWidth="1"/>
    <col min="8" max="8" width="10.125" style="28" bestFit="1" customWidth="1"/>
    <col min="9" max="9" width="10.75390625" style="28" customWidth="1"/>
    <col min="10" max="10" width="10.625" style="28" bestFit="1" customWidth="1"/>
    <col min="11" max="12" width="10.00390625" style="28" customWidth="1"/>
    <col min="13" max="15" width="9.125" style="28" customWidth="1"/>
    <col min="16" max="16384" width="9.125" style="22" customWidth="1"/>
  </cols>
  <sheetData>
    <row r="1" spans="1:15" ht="52.5">
      <c r="A1" s="20" t="s">
        <v>39</v>
      </c>
      <c r="B1" s="21" t="str">
        <f>'polsko-angielsko-polskie'!J1</f>
        <v>Słownik polsko-angielski i angielsko polski</v>
      </c>
      <c r="C1" s="21" t="str">
        <f>'polsko-angielsko-polskie'!R1</f>
        <v>Słowniki angielsko-polskie polsko-angielskie</v>
      </c>
      <c r="D1" s="21" t="str">
        <f>'polsko-angielsko-polskie'!Z1</f>
        <v>Multimedialny słownik angielsko-polski i polsko-angielski</v>
      </c>
      <c r="E1" s="21" t="str">
        <f>'polsko-angielsko-polskie'!AH1</f>
        <v>Word Translator</v>
      </c>
      <c r="F1" s="21" t="str">
        <f>'polsko-angielsko-polskie'!AP1</f>
        <v>Collins</v>
      </c>
      <c r="G1" s="100"/>
      <c r="H1" s="22"/>
      <c r="I1" s="22"/>
      <c r="J1" s="22"/>
      <c r="K1" s="22"/>
      <c r="L1" s="22"/>
      <c r="M1" s="22"/>
      <c r="N1" s="22"/>
      <c r="O1" s="22"/>
    </row>
    <row r="2" spans="1:15" ht="12.75">
      <c r="A2" s="20" t="s">
        <v>40</v>
      </c>
      <c r="B2" s="23">
        <v>39</v>
      </c>
      <c r="C2" s="24">
        <v>160</v>
      </c>
      <c r="D2" s="24">
        <v>99</v>
      </c>
      <c r="E2" s="24">
        <v>249</v>
      </c>
      <c r="F2" s="24">
        <v>189</v>
      </c>
      <c r="G2" s="101"/>
      <c r="H2" s="22"/>
      <c r="I2" s="22"/>
      <c r="J2" s="22"/>
      <c r="K2" s="22"/>
      <c r="L2" s="22"/>
      <c r="M2" s="22"/>
      <c r="N2" s="22"/>
      <c r="O2" s="22"/>
    </row>
    <row r="3" spans="1:15" ht="12.75">
      <c r="A3" s="25" t="s">
        <v>26</v>
      </c>
      <c r="B3" s="26">
        <f>'polsko-angielsko-polskie'!J38</f>
        <v>46.914</v>
      </c>
      <c r="C3" s="26">
        <f>'polsko-angielsko-polskie'!R38</f>
        <v>86.52875</v>
      </c>
      <c r="D3" s="26">
        <f>'polsko-angielsko-polskie'!Z38</f>
        <v>77.52874999999999</v>
      </c>
      <c r="E3" s="26">
        <f>'polsko-angielsko-polskie'!AH38</f>
        <v>55.595</v>
      </c>
      <c r="F3" s="26">
        <f>'polsko-angielsko-polskie'!AP38</f>
        <v>78.2225</v>
      </c>
      <c r="G3" s="102"/>
      <c r="H3" s="22"/>
      <c r="I3" s="22"/>
      <c r="J3" s="22"/>
      <c r="K3" s="22"/>
      <c r="L3" s="22"/>
      <c r="M3" s="22"/>
      <c r="N3" s="22"/>
      <c r="O3" s="22"/>
    </row>
    <row r="4" spans="1:15" ht="12.75">
      <c r="A4" s="27" t="s">
        <v>41</v>
      </c>
      <c r="B4" s="99">
        <f>B3/($H$8+B2/($H$6/($H$9-$H$8)))</f>
        <v>2.8887931034482754</v>
      </c>
      <c r="C4" s="99">
        <f>C3/($H$8+C2/($H$6/($H$9-$H$8)))</f>
        <v>3.3383005401234565</v>
      </c>
      <c r="D4" s="99">
        <f>D3/($H$8+D2/($H$6/($H$9-$H$8)))</f>
        <v>3.684826520912547</v>
      </c>
      <c r="E4" s="99">
        <f>E3/($H$8+E2/($H$6/($H$9-$H$8)))</f>
        <v>1.6826573849878932</v>
      </c>
      <c r="F4" s="99">
        <f>F3/($H$8+F2/($H$6/($H$9-$H$8)))</f>
        <v>2.769918555240793</v>
      </c>
      <c r="G4" s="103"/>
      <c r="H4" s="22"/>
      <c r="I4" s="22"/>
      <c r="J4" s="22"/>
      <c r="K4" s="22"/>
      <c r="L4" s="22"/>
      <c r="M4" s="22"/>
      <c r="N4" s="22"/>
      <c r="O4" s="22"/>
    </row>
    <row r="5" spans="2:12" ht="12.75">
      <c r="B5" s="29"/>
      <c r="D5" s="30"/>
      <c r="E5" s="30"/>
      <c r="F5" s="30"/>
      <c r="G5" s="31"/>
      <c r="H5" s="30"/>
      <c r="I5" s="30"/>
      <c r="J5" s="30"/>
      <c r="K5" s="30"/>
      <c r="L5" s="30"/>
    </row>
    <row r="6" spans="1:13" ht="26.25" thickBot="1">
      <c r="A6" s="32" t="s">
        <v>42</v>
      </c>
      <c r="B6" s="33" t="s">
        <v>43</v>
      </c>
      <c r="C6" s="34"/>
      <c r="D6" s="35" t="s">
        <v>44</v>
      </c>
      <c r="E6" s="34"/>
      <c r="F6" s="36" t="s">
        <v>42</v>
      </c>
      <c r="G6" s="44" t="s">
        <v>45</v>
      </c>
      <c r="H6" s="45">
        <f>MAX(B2:G2)-MIN(B2:G2)</f>
        <v>210</v>
      </c>
      <c r="I6" s="46"/>
      <c r="J6" s="47"/>
      <c r="K6" s="48"/>
      <c r="L6" s="48"/>
      <c r="M6" s="48"/>
    </row>
    <row r="7" spans="1:9" ht="54" thickBot="1" thickTop="1">
      <c r="A7" s="38">
        <v>1</v>
      </c>
      <c r="B7" s="39" t="str">
        <f>$C$1</f>
        <v>Słowniki angielsko-polskie polsko-angielskie</v>
      </c>
      <c r="C7" s="49">
        <f>$C$3</f>
        <v>86.52875</v>
      </c>
      <c r="D7" s="41" t="str">
        <f>$D$1</f>
        <v>Multimedialny słownik angielsko-polski i polsko-angielski</v>
      </c>
      <c r="E7" s="51">
        <f>$D$4</f>
        <v>3.684826520912547</v>
      </c>
      <c r="F7" s="43">
        <v>1</v>
      </c>
      <c r="G7" s="50"/>
      <c r="I7" s="46"/>
    </row>
    <row r="8" spans="1:14" ht="43.5" thickBot="1" thickTop="1">
      <c r="A8" s="38">
        <v>2</v>
      </c>
      <c r="B8" s="39" t="str">
        <f>$F$1</f>
        <v>Collins</v>
      </c>
      <c r="C8" s="40">
        <f>$F$3</f>
        <v>78.2225</v>
      </c>
      <c r="D8" s="41" t="str">
        <f>$C$1</f>
        <v>Słowniki angielsko-polskie polsko-angielskie</v>
      </c>
      <c r="E8" s="42">
        <f>$C$4</f>
        <v>3.3383005401234565</v>
      </c>
      <c r="F8" s="43">
        <v>2</v>
      </c>
      <c r="G8" s="44" t="s">
        <v>46</v>
      </c>
      <c r="H8" s="52">
        <f>10+MIN(B2:G2)/100*L8</f>
        <v>13.120000000000001</v>
      </c>
      <c r="I8" s="166" t="s">
        <v>47</v>
      </c>
      <c r="J8" s="167"/>
      <c r="K8" s="167"/>
      <c r="L8" s="53">
        <v>8</v>
      </c>
      <c r="M8" s="37" t="s">
        <v>48</v>
      </c>
      <c r="N8" s="54"/>
    </row>
    <row r="9" spans="1:15" ht="54" thickBot="1" thickTop="1">
      <c r="A9" s="38">
        <v>3</v>
      </c>
      <c r="B9" s="39" t="str">
        <f>$D$1</f>
        <v>Multimedialny słownik angielsko-polski i polsko-angielski</v>
      </c>
      <c r="C9" s="40">
        <f>$D$3</f>
        <v>77.52874999999999</v>
      </c>
      <c r="D9" s="41" t="str">
        <f>$B$1</f>
        <v>Słownik polsko-angielski i angielsko polski</v>
      </c>
      <c r="E9" s="42">
        <f>$B$4</f>
        <v>2.8887931034482754</v>
      </c>
      <c r="F9" s="43">
        <v>3</v>
      </c>
      <c r="G9" s="44" t="s">
        <v>49</v>
      </c>
      <c r="H9" s="55">
        <f>10+MAX(B2:G2)/100*L8</f>
        <v>29.92</v>
      </c>
      <c r="I9" s="56"/>
      <c r="J9" s="57"/>
      <c r="K9" s="58"/>
      <c r="L9" s="57"/>
      <c r="M9" s="57"/>
      <c r="N9" s="59"/>
      <c r="O9" s="54"/>
    </row>
    <row r="10" spans="1:15" ht="39.75" customHeight="1" thickBot="1" thickTop="1">
      <c r="A10" s="38">
        <v>4</v>
      </c>
      <c r="B10" s="39" t="str">
        <f>$E$1</f>
        <v>Word Translator</v>
      </c>
      <c r="C10" s="49">
        <f>$E$3</f>
        <v>55.595</v>
      </c>
      <c r="D10" s="41" t="str">
        <f>$F$1</f>
        <v>Collins</v>
      </c>
      <c r="E10" s="42">
        <f>$F$4</f>
        <v>2.769918555240793</v>
      </c>
      <c r="F10" s="43">
        <v>4</v>
      </c>
      <c r="G10" s="168" t="s">
        <v>50</v>
      </c>
      <c r="H10" s="169"/>
      <c r="I10" s="169"/>
      <c r="J10" s="30"/>
      <c r="K10" s="168" t="s">
        <v>51</v>
      </c>
      <c r="L10" s="169"/>
      <c r="M10" s="169"/>
      <c r="O10" s="59"/>
    </row>
    <row r="11" spans="1:14" ht="33" thickBot="1" thickTop="1">
      <c r="A11" s="38">
        <v>5</v>
      </c>
      <c r="B11" s="39" t="str">
        <f>$B$1</f>
        <v>Słownik polsko-angielski i angielsko polski</v>
      </c>
      <c r="C11" s="40">
        <f>$B$3</f>
        <v>46.914</v>
      </c>
      <c r="D11" s="41" t="str">
        <f>$E$1</f>
        <v>Word Translator</v>
      </c>
      <c r="E11" s="42">
        <f>$E$4</f>
        <v>1.6826573849878932</v>
      </c>
      <c r="F11" s="43">
        <v>5</v>
      </c>
      <c r="G11" s="169"/>
      <c r="H11" s="169"/>
      <c r="I11" s="169"/>
      <c r="J11" s="60"/>
      <c r="K11" s="169"/>
      <c r="L11" s="169"/>
      <c r="M11" s="169"/>
      <c r="N11" s="61"/>
    </row>
    <row r="12" spans="1:15" ht="14.25" thickBot="1" thickTop="1">
      <c r="A12" s="38"/>
      <c r="B12" s="39"/>
      <c r="C12" s="49"/>
      <c r="D12" s="41"/>
      <c r="E12" s="42"/>
      <c r="F12" s="43"/>
      <c r="G12" s="169"/>
      <c r="H12" s="169"/>
      <c r="I12" s="169"/>
      <c r="J12" s="30"/>
      <c r="K12" s="169"/>
      <c r="L12" s="169"/>
      <c r="M12" s="169"/>
      <c r="O12" s="61"/>
    </row>
    <row r="13" spans="3:13" ht="13.5" thickTop="1">
      <c r="C13" s="62"/>
      <c r="E13" s="30"/>
      <c r="F13" s="43"/>
      <c r="G13" s="169"/>
      <c r="H13" s="169"/>
      <c r="I13" s="169"/>
      <c r="J13" s="30"/>
      <c r="K13" s="169"/>
      <c r="L13" s="169"/>
      <c r="M13" s="169"/>
    </row>
    <row r="14" spans="1:15" ht="12.75">
      <c r="A14" s="63"/>
      <c r="B14" s="63"/>
      <c r="C14" s="64"/>
      <c r="D14" s="63"/>
      <c r="E14" s="65"/>
      <c r="F14" s="65"/>
      <c r="G14" s="65"/>
      <c r="H14" s="30"/>
      <c r="I14" s="30"/>
      <c r="J14" s="30"/>
      <c r="N14" s="22"/>
      <c r="O14" s="22"/>
    </row>
    <row r="15" spans="2:12" ht="12.75">
      <c r="B15" s="66"/>
      <c r="D15" s="30"/>
      <c r="E15" s="30"/>
      <c r="F15" s="30"/>
      <c r="G15" s="30"/>
      <c r="H15" s="30"/>
      <c r="I15" s="30"/>
      <c r="J15" s="30"/>
      <c r="K15" s="30"/>
      <c r="L15" s="30"/>
    </row>
    <row r="16" spans="2:13" ht="12.75">
      <c r="B16" s="48"/>
      <c r="C16" s="48"/>
      <c r="D16" s="48"/>
      <c r="E16" s="48"/>
      <c r="F16" s="48"/>
      <c r="G16" s="67"/>
      <c r="H16" s="67"/>
      <c r="I16" s="67"/>
      <c r="J16" s="67"/>
      <c r="K16" s="67"/>
      <c r="L16" s="67"/>
      <c r="M16" s="68"/>
    </row>
    <row r="17" spans="2:13" ht="12.75">
      <c r="B17" s="69"/>
      <c r="D17" s="30"/>
      <c r="E17" s="30"/>
      <c r="F17" s="30"/>
      <c r="G17" s="60"/>
      <c r="H17" s="60"/>
      <c r="I17" s="60"/>
      <c r="J17" s="60"/>
      <c r="K17" s="60"/>
      <c r="L17" s="60"/>
      <c r="M17" s="61"/>
    </row>
    <row r="18" spans="2:12" ht="12.75">
      <c r="B18" s="29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2.75">
      <c r="B19" s="29"/>
      <c r="D19" s="30"/>
      <c r="E19" s="30"/>
      <c r="F19" s="30"/>
      <c r="G19" s="30"/>
      <c r="H19" s="30"/>
      <c r="I19" s="30"/>
      <c r="J19" s="30"/>
      <c r="K19" s="30"/>
      <c r="L19" s="30"/>
    </row>
    <row r="20" spans="2:12" ht="12.75">
      <c r="B20" s="29"/>
      <c r="D20" s="30"/>
      <c r="E20" s="30"/>
      <c r="F20" s="30"/>
      <c r="G20" s="30"/>
      <c r="H20" s="30"/>
      <c r="I20" s="30"/>
      <c r="J20" s="30"/>
      <c r="K20" s="30"/>
      <c r="L20" s="30"/>
    </row>
    <row r="21" spans="2:12" ht="12.75">
      <c r="B21" s="29"/>
      <c r="D21" s="30"/>
      <c r="E21" s="30"/>
      <c r="F21" s="30"/>
      <c r="G21" s="30"/>
      <c r="H21" s="30"/>
      <c r="I21" s="30"/>
      <c r="J21" s="30"/>
      <c r="K21" s="30"/>
      <c r="L21" s="30"/>
    </row>
    <row r="22" spans="2:12" ht="12.75">
      <c r="B22" s="70"/>
      <c r="C22" s="68"/>
      <c r="D22" s="67"/>
      <c r="E22" s="67"/>
      <c r="F22" s="67"/>
      <c r="G22" s="30"/>
      <c r="H22" s="30"/>
      <c r="I22" s="30"/>
      <c r="J22" s="30"/>
      <c r="K22" s="30"/>
      <c r="L22" s="30"/>
    </row>
    <row r="23" spans="2:14" ht="12.75">
      <c r="B23" s="71"/>
      <c r="C23" s="61"/>
      <c r="D23" s="60"/>
      <c r="E23" s="60"/>
      <c r="F23" s="60"/>
      <c r="G23" s="30"/>
      <c r="H23" s="30"/>
      <c r="I23" s="30"/>
      <c r="J23" s="30"/>
      <c r="K23" s="30"/>
      <c r="L23" s="30"/>
      <c r="N23" s="68"/>
    </row>
    <row r="24" spans="2:14" ht="12.75">
      <c r="B24" s="29"/>
      <c r="D24" s="30"/>
      <c r="E24" s="30"/>
      <c r="F24" s="30"/>
      <c r="G24" s="30"/>
      <c r="H24" s="30"/>
      <c r="I24" s="30"/>
      <c r="J24" s="30"/>
      <c r="K24" s="30"/>
      <c r="L24" s="30"/>
      <c r="N24" s="61"/>
    </row>
    <row r="25" spans="2:12" ht="12.75">
      <c r="B25" s="29"/>
      <c r="D25" s="30"/>
      <c r="E25" s="30"/>
      <c r="F25" s="30"/>
      <c r="G25" s="30"/>
      <c r="H25" s="30"/>
      <c r="I25" s="30"/>
      <c r="J25" s="30"/>
      <c r="K25" s="30"/>
      <c r="L25" s="30"/>
    </row>
    <row r="26" spans="2:12" ht="12.75">
      <c r="B26" s="29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12.75">
      <c r="B27" s="29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12.75">
      <c r="B28" s="66"/>
      <c r="D28" s="30"/>
      <c r="E28" s="30"/>
      <c r="F28" s="30"/>
      <c r="G28" s="30"/>
      <c r="H28" s="30"/>
      <c r="I28" s="30"/>
      <c r="J28" s="30"/>
      <c r="K28" s="30"/>
      <c r="L28" s="30"/>
    </row>
    <row r="29" spans="2:13" ht="12.75">
      <c r="B29" s="29"/>
      <c r="D29" s="30"/>
      <c r="E29" s="30"/>
      <c r="F29" s="30"/>
      <c r="G29" s="67"/>
      <c r="H29" s="67"/>
      <c r="I29" s="67"/>
      <c r="J29" s="67"/>
      <c r="K29" s="67"/>
      <c r="L29" s="67"/>
      <c r="M29" s="72"/>
    </row>
    <row r="30" spans="2:13" ht="12.75">
      <c r="B30" s="29"/>
      <c r="D30" s="30"/>
      <c r="E30" s="30"/>
      <c r="F30" s="30"/>
      <c r="G30" s="60"/>
      <c r="H30" s="60"/>
      <c r="I30" s="60"/>
      <c r="J30" s="60"/>
      <c r="K30" s="60"/>
      <c r="L30" s="60"/>
      <c r="M30" s="61"/>
    </row>
    <row r="31" spans="2:12" ht="12.75">
      <c r="B31" s="29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2.75">
      <c r="B32" s="29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2.75">
      <c r="B33" s="29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2.75">
      <c r="B34" s="29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2.75">
      <c r="B35" s="73"/>
      <c r="C35" s="68"/>
      <c r="D35" s="67"/>
      <c r="E35" s="67"/>
      <c r="F35" s="67"/>
      <c r="G35" s="30"/>
      <c r="H35" s="30"/>
      <c r="I35" s="30"/>
      <c r="J35" s="30"/>
      <c r="K35" s="30"/>
      <c r="L35" s="30"/>
    </row>
    <row r="36" spans="2:14" ht="12.75">
      <c r="B36" s="71"/>
      <c r="C36" s="61"/>
      <c r="D36" s="60"/>
      <c r="E36" s="60"/>
      <c r="F36" s="60"/>
      <c r="G36" s="30"/>
      <c r="H36" s="30"/>
      <c r="I36" s="30"/>
      <c r="J36" s="30"/>
      <c r="K36" s="30"/>
      <c r="L36" s="30"/>
      <c r="N36" s="72"/>
    </row>
    <row r="37" spans="2:14" ht="12.75">
      <c r="B37" s="29"/>
      <c r="D37" s="30"/>
      <c r="E37" s="30"/>
      <c r="F37" s="30"/>
      <c r="G37" s="30"/>
      <c r="H37" s="30"/>
      <c r="I37" s="30"/>
      <c r="J37" s="30"/>
      <c r="K37" s="30"/>
      <c r="L37" s="30"/>
      <c r="N37" s="61"/>
    </row>
    <row r="38" spans="2:12" ht="12.75">
      <c r="B38" s="29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2.75">
      <c r="B39" s="66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2.75">
      <c r="B40" s="29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2.75">
      <c r="B41" s="29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2.75">
      <c r="B42" s="29"/>
      <c r="D42" s="30"/>
      <c r="E42" s="30"/>
      <c r="F42" s="30"/>
      <c r="G42" s="30"/>
      <c r="H42" s="30"/>
      <c r="I42" s="30"/>
      <c r="J42" s="30"/>
      <c r="K42" s="30"/>
      <c r="L42" s="30"/>
    </row>
    <row r="43" spans="2:13" ht="12.75">
      <c r="B43" s="29"/>
      <c r="D43" s="30"/>
      <c r="E43" s="30"/>
      <c r="F43" s="30"/>
      <c r="G43" s="67"/>
      <c r="H43" s="67"/>
      <c r="I43" s="67"/>
      <c r="J43" s="67"/>
      <c r="K43" s="67"/>
      <c r="L43" s="67"/>
      <c r="M43" s="72"/>
    </row>
    <row r="44" spans="2:13" ht="12.75">
      <c r="B44" s="29"/>
      <c r="D44" s="30"/>
      <c r="E44" s="30"/>
      <c r="F44" s="30"/>
      <c r="G44" s="74"/>
      <c r="H44" s="74"/>
      <c r="I44" s="74"/>
      <c r="J44" s="74"/>
      <c r="K44" s="74"/>
      <c r="L44" s="74"/>
      <c r="M44" s="75"/>
    </row>
    <row r="45" spans="2:12" ht="12.75">
      <c r="B45" s="29"/>
      <c r="D45" s="30"/>
      <c r="E45" s="30"/>
      <c r="F45" s="30"/>
      <c r="G45" s="30"/>
      <c r="H45" s="30"/>
      <c r="I45" s="30"/>
      <c r="J45" s="30"/>
      <c r="K45" s="30"/>
      <c r="L45" s="30"/>
    </row>
    <row r="46" spans="2:13" ht="12.75">
      <c r="B46" s="29"/>
      <c r="D46" s="30"/>
      <c r="E46" s="30"/>
      <c r="F46" s="30"/>
      <c r="G46" s="57"/>
      <c r="H46" s="57"/>
      <c r="I46" s="57"/>
      <c r="J46" s="57"/>
      <c r="K46" s="57"/>
      <c r="L46" s="57"/>
      <c r="M46" s="59"/>
    </row>
    <row r="47" spans="2:12" ht="12.75">
      <c r="B47" s="76"/>
      <c r="D47" s="30"/>
      <c r="E47" s="30"/>
      <c r="F47" s="30"/>
      <c r="G47" s="30"/>
      <c r="H47" s="30"/>
      <c r="I47" s="30"/>
      <c r="J47" s="30"/>
      <c r="K47" s="30"/>
      <c r="L47" s="30"/>
    </row>
    <row r="48" spans="2:13" ht="12.75">
      <c r="B48" s="29"/>
      <c r="D48" s="30"/>
      <c r="E48" s="30"/>
      <c r="F48" s="30"/>
      <c r="G48" s="60"/>
      <c r="H48" s="60"/>
      <c r="I48" s="60"/>
      <c r="J48" s="60"/>
      <c r="K48" s="60"/>
      <c r="L48" s="60"/>
      <c r="M48" s="61"/>
    </row>
    <row r="49" spans="2:13" ht="12.75">
      <c r="B49" s="68"/>
      <c r="C49" s="72"/>
      <c r="D49" s="67"/>
      <c r="E49" s="67"/>
      <c r="F49" s="67"/>
      <c r="G49" s="60"/>
      <c r="H49" s="60"/>
      <c r="I49" s="60"/>
      <c r="J49" s="60"/>
      <c r="K49" s="60"/>
      <c r="L49" s="60"/>
      <c r="M49" s="61"/>
    </row>
    <row r="50" spans="2:14" ht="12.75">
      <c r="B50" s="77"/>
      <c r="C50" s="75"/>
      <c r="D50" s="74"/>
      <c r="E50" s="74"/>
      <c r="F50" s="74"/>
      <c r="G50" s="54"/>
      <c r="H50" s="54"/>
      <c r="I50" s="54"/>
      <c r="J50" s="54"/>
      <c r="K50" s="54"/>
      <c r="L50" s="54"/>
      <c r="M50" s="78"/>
      <c r="N50" s="72"/>
    </row>
    <row r="51" spans="2:14" ht="12.75">
      <c r="B51" s="79"/>
      <c r="D51" s="30"/>
      <c r="E51" s="30"/>
      <c r="F51" s="30"/>
      <c r="G51" s="30"/>
      <c r="H51" s="30"/>
      <c r="I51" s="30"/>
      <c r="J51" s="30"/>
      <c r="K51" s="30"/>
      <c r="L51" s="30"/>
      <c r="N51" s="75"/>
    </row>
    <row r="52" spans="2:12" ht="12.75">
      <c r="B52" s="80"/>
      <c r="C52" s="59"/>
      <c r="D52" s="57"/>
      <c r="E52" s="57"/>
      <c r="F52" s="57"/>
      <c r="G52" s="30"/>
      <c r="H52" s="30"/>
      <c r="I52" s="30"/>
      <c r="J52" s="30"/>
      <c r="K52" s="30"/>
      <c r="L52" s="30"/>
    </row>
    <row r="53" spans="4:14" ht="12.75">
      <c r="D53" s="30"/>
      <c r="E53" s="30"/>
      <c r="F53" s="30"/>
      <c r="G53" s="30"/>
      <c r="H53" s="30"/>
      <c r="I53" s="30"/>
      <c r="J53" s="30"/>
      <c r="K53" s="30"/>
      <c r="L53" s="30"/>
      <c r="N53" s="59"/>
    </row>
    <row r="54" spans="2:14" ht="12.75">
      <c r="B54" s="71"/>
      <c r="C54" s="61"/>
      <c r="D54" s="60"/>
      <c r="E54" s="60"/>
      <c r="F54" s="60"/>
      <c r="G54" s="30"/>
      <c r="H54" s="30"/>
      <c r="I54" s="30"/>
      <c r="J54" s="30"/>
      <c r="K54" s="30"/>
      <c r="L54" s="30"/>
      <c r="N54" s="29"/>
    </row>
    <row r="55" spans="2:14" ht="12.75">
      <c r="B55" s="71"/>
      <c r="C55" s="61"/>
      <c r="D55" s="60"/>
      <c r="E55" s="60"/>
      <c r="F55" s="60"/>
      <c r="G55" s="30"/>
      <c r="H55" s="30"/>
      <c r="I55" s="30"/>
      <c r="J55" s="30"/>
      <c r="K55" s="30"/>
      <c r="L55" s="30"/>
      <c r="N55" s="61"/>
    </row>
    <row r="56" spans="2:14" ht="12.75">
      <c r="B56" s="81"/>
      <c r="C56" s="78"/>
      <c r="D56" s="54"/>
      <c r="E56" s="54"/>
      <c r="F56" s="54"/>
      <c r="G56" s="30"/>
      <c r="H56" s="30"/>
      <c r="I56" s="30"/>
      <c r="J56" s="30"/>
      <c r="K56" s="30"/>
      <c r="L56" s="30"/>
      <c r="N56" s="61"/>
    </row>
    <row r="57" spans="2:14" ht="12.75">
      <c r="B57" s="76"/>
      <c r="D57" s="30"/>
      <c r="E57" s="30"/>
      <c r="F57" s="30"/>
      <c r="G57" s="30"/>
      <c r="H57" s="30"/>
      <c r="I57" s="30"/>
      <c r="J57" s="30"/>
      <c r="K57" s="30"/>
      <c r="L57" s="30"/>
      <c r="N57" s="78"/>
    </row>
    <row r="58" spans="2:12" ht="12.75">
      <c r="B58" s="76"/>
      <c r="D58" s="30"/>
      <c r="E58" s="30"/>
      <c r="F58" s="30"/>
      <c r="G58" s="30"/>
      <c r="H58" s="30"/>
      <c r="I58" s="30"/>
      <c r="J58" s="30"/>
      <c r="K58" s="30"/>
      <c r="L58" s="30"/>
    </row>
    <row r="59" spans="2:13" ht="12.75">
      <c r="B59" s="76"/>
      <c r="D59" s="30"/>
      <c r="E59" s="30"/>
      <c r="F59" s="30"/>
      <c r="G59" s="67"/>
      <c r="H59" s="67"/>
      <c r="I59" s="67"/>
      <c r="J59" s="67"/>
      <c r="K59" s="67"/>
      <c r="L59" s="67"/>
      <c r="M59" s="68"/>
    </row>
    <row r="60" spans="2:13" ht="12.75">
      <c r="B60" s="76"/>
      <c r="D60" s="30"/>
      <c r="E60" s="30"/>
      <c r="F60" s="30"/>
      <c r="G60" s="54"/>
      <c r="H60" s="54"/>
      <c r="I60" s="54"/>
      <c r="J60" s="54"/>
      <c r="K60" s="54"/>
      <c r="L60" s="54"/>
      <c r="M60" s="78"/>
    </row>
    <row r="61" spans="2:14" ht="12.75">
      <c r="B61" s="76"/>
      <c r="D61" s="30"/>
      <c r="E61" s="30"/>
      <c r="F61" s="30"/>
      <c r="G61" s="30"/>
      <c r="H61" s="30"/>
      <c r="I61" s="30"/>
      <c r="J61" s="30"/>
      <c r="K61" s="30"/>
      <c r="L61" s="30"/>
      <c r="N61" s="76"/>
    </row>
    <row r="62" spans="2:12" ht="12.75">
      <c r="B62" s="76"/>
      <c r="D62" s="30"/>
      <c r="E62" s="30"/>
      <c r="F62" s="30"/>
      <c r="G62" s="30"/>
      <c r="H62" s="30"/>
      <c r="I62" s="30"/>
      <c r="J62" s="30"/>
      <c r="K62" s="30"/>
      <c r="L62" s="30"/>
    </row>
    <row r="63" spans="2:14" ht="12.75">
      <c r="B63" s="76"/>
      <c r="D63" s="30"/>
      <c r="E63" s="30"/>
      <c r="F63" s="30"/>
      <c r="G63" s="30"/>
      <c r="H63" s="30"/>
      <c r="I63" s="30"/>
      <c r="J63" s="30"/>
      <c r="K63" s="30"/>
      <c r="L63" s="30"/>
      <c r="N63" s="81"/>
    </row>
    <row r="64" spans="2:12" ht="12.75">
      <c r="B64" s="29"/>
      <c r="D64" s="30"/>
      <c r="E64" s="30"/>
      <c r="F64" s="30"/>
      <c r="G64" s="30"/>
      <c r="H64" s="30"/>
      <c r="I64" s="30"/>
      <c r="J64" s="30"/>
      <c r="K64" s="30"/>
      <c r="L64" s="30"/>
    </row>
    <row r="65" spans="2:12" ht="12.75">
      <c r="B65" s="68"/>
      <c r="C65" s="68"/>
      <c r="D65" s="67"/>
      <c r="E65" s="67"/>
      <c r="F65" s="67"/>
      <c r="G65" s="30"/>
      <c r="H65" s="30"/>
      <c r="I65" s="30"/>
      <c r="J65" s="30"/>
      <c r="K65" s="30"/>
      <c r="L65" s="30"/>
    </row>
    <row r="66" spans="2:14" ht="12.75">
      <c r="B66" s="82"/>
      <c r="C66" s="78"/>
      <c r="D66" s="54"/>
      <c r="E66" s="54"/>
      <c r="F66" s="54"/>
      <c r="G66" s="30"/>
      <c r="H66" s="30"/>
      <c r="I66" s="30"/>
      <c r="J66" s="30"/>
      <c r="K66" s="30"/>
      <c r="L66" s="30"/>
      <c r="N66" s="68"/>
    </row>
    <row r="67" spans="2:14" ht="12.75">
      <c r="B67" s="76"/>
      <c r="D67" s="30"/>
      <c r="E67" s="30"/>
      <c r="F67" s="30"/>
      <c r="G67" s="67"/>
      <c r="H67" s="67"/>
      <c r="I67" s="67"/>
      <c r="J67" s="67"/>
      <c r="K67" s="67"/>
      <c r="L67" s="67"/>
      <c r="M67" s="68"/>
      <c r="N67" s="78"/>
    </row>
    <row r="68" spans="2:13" ht="12.75">
      <c r="B68" s="76"/>
      <c r="D68" s="30"/>
      <c r="E68" s="30"/>
      <c r="F68" s="30"/>
      <c r="G68" s="83"/>
      <c r="H68" s="83"/>
      <c r="I68" s="83"/>
      <c r="J68" s="83"/>
      <c r="K68" s="83"/>
      <c r="L68" s="83"/>
      <c r="M68" s="82"/>
    </row>
    <row r="69" spans="2:13" ht="12.75">
      <c r="B69" s="76"/>
      <c r="D69" s="30"/>
      <c r="E69" s="30"/>
      <c r="F69" s="30"/>
      <c r="G69" s="84"/>
      <c r="H69" s="84"/>
      <c r="I69" s="84"/>
      <c r="J69" s="84"/>
      <c r="K69" s="84"/>
      <c r="L69" s="84"/>
      <c r="M69" s="84"/>
    </row>
    <row r="70" spans="2:13" ht="12.75">
      <c r="B70" s="76"/>
      <c r="D70" s="30"/>
      <c r="E70" s="30"/>
      <c r="F70" s="30"/>
      <c r="G70" s="85"/>
      <c r="H70" s="85"/>
      <c r="I70" s="85"/>
      <c r="J70" s="85"/>
      <c r="K70" s="85"/>
      <c r="L70" s="85"/>
      <c r="M70" s="85"/>
    </row>
    <row r="71" spans="2:13" ht="12.75">
      <c r="B71" s="76"/>
      <c r="D71" s="30"/>
      <c r="E71" s="30"/>
      <c r="F71" s="30"/>
      <c r="G71" s="84"/>
      <c r="H71" s="84"/>
      <c r="I71" s="84"/>
      <c r="J71" s="84"/>
      <c r="K71" s="86"/>
      <c r="L71" s="84"/>
      <c r="M71" s="86"/>
    </row>
    <row r="72" spans="2:13" ht="12.75">
      <c r="B72" s="76"/>
      <c r="D72" s="30"/>
      <c r="E72" s="30"/>
      <c r="F72" s="30"/>
      <c r="G72" s="67"/>
      <c r="H72" s="67"/>
      <c r="I72" s="67"/>
      <c r="J72" s="67"/>
      <c r="K72" s="67"/>
      <c r="L72" s="67"/>
      <c r="M72" s="68"/>
    </row>
    <row r="73" spans="2:13" ht="12.75">
      <c r="B73" s="68"/>
      <c r="C73" s="68"/>
      <c r="D73" s="67"/>
      <c r="E73" s="67"/>
      <c r="F73" s="67"/>
      <c r="G73" s="87"/>
      <c r="H73" s="87"/>
      <c r="I73" s="87"/>
      <c r="J73" s="87"/>
      <c r="K73" s="87"/>
      <c r="L73" s="87"/>
      <c r="M73" s="88"/>
    </row>
    <row r="74" spans="2:14" ht="12.75">
      <c r="B74" s="82"/>
      <c r="C74" s="89"/>
      <c r="D74" s="83"/>
      <c r="E74" s="83"/>
      <c r="F74" s="83"/>
      <c r="G74" s="48"/>
      <c r="H74" s="48"/>
      <c r="I74" s="48"/>
      <c r="J74" s="48"/>
      <c r="K74" s="48"/>
      <c r="L74" s="48"/>
      <c r="M74" s="71"/>
      <c r="N74" s="68"/>
    </row>
    <row r="75" spans="2:14" ht="12.75">
      <c r="B75" s="76"/>
      <c r="C75" s="90"/>
      <c r="D75" s="84"/>
      <c r="E75" s="84"/>
      <c r="F75" s="84"/>
      <c r="G75" s="30"/>
      <c r="H75" s="30"/>
      <c r="I75" s="30"/>
      <c r="J75" s="30"/>
      <c r="K75" s="30"/>
      <c r="L75" s="30"/>
      <c r="N75" s="82"/>
    </row>
    <row r="76" spans="2:14" ht="12.75">
      <c r="B76" s="29"/>
      <c r="C76" s="91"/>
      <c r="D76" s="85"/>
      <c r="E76" s="85"/>
      <c r="F76" s="85"/>
      <c r="G76" s="30"/>
      <c r="H76" s="30"/>
      <c r="I76" s="30"/>
      <c r="J76" s="30"/>
      <c r="K76" s="30"/>
      <c r="L76" s="30"/>
      <c r="N76" s="84"/>
    </row>
    <row r="77" spans="2:14" ht="12.75">
      <c r="B77" s="76"/>
      <c r="C77" s="90"/>
      <c r="D77" s="84"/>
      <c r="E77" s="84"/>
      <c r="F77" s="84"/>
      <c r="G77" s="30"/>
      <c r="H77" s="30"/>
      <c r="I77" s="30"/>
      <c r="J77" s="30"/>
      <c r="K77" s="30"/>
      <c r="L77" s="30"/>
      <c r="N77" s="85"/>
    </row>
    <row r="78" spans="2:14" ht="12.75">
      <c r="B78" s="68"/>
      <c r="C78" s="68"/>
      <c r="D78" s="67"/>
      <c r="E78" s="67"/>
      <c r="F78" s="67"/>
      <c r="G78" s="30"/>
      <c r="H78" s="30"/>
      <c r="I78" s="30"/>
      <c r="J78" s="30"/>
      <c r="K78" s="30"/>
      <c r="L78" s="30"/>
      <c r="N78" s="86"/>
    </row>
    <row r="79" spans="2:14" ht="12.75">
      <c r="B79" s="92"/>
      <c r="C79" s="88"/>
      <c r="D79" s="87"/>
      <c r="E79" s="87"/>
      <c r="F79" s="87"/>
      <c r="G79" s="30"/>
      <c r="H79" s="30"/>
      <c r="I79" s="30"/>
      <c r="J79" s="30"/>
      <c r="K79" s="30"/>
      <c r="L79" s="30"/>
      <c r="N79" s="68"/>
    </row>
    <row r="80" spans="2:14" ht="12.75">
      <c r="B80" s="71"/>
      <c r="C80" s="71"/>
      <c r="D80" s="48"/>
      <c r="E80" s="48"/>
      <c r="F80" s="48"/>
      <c r="G80" s="30"/>
      <c r="H80" s="30"/>
      <c r="I80" s="30"/>
      <c r="J80" s="30"/>
      <c r="K80" s="30"/>
      <c r="L80" s="30"/>
      <c r="N80" s="88"/>
    </row>
    <row r="81" spans="2:14" ht="12.75">
      <c r="B81" s="76"/>
      <c r="D81" s="30"/>
      <c r="E81" s="30"/>
      <c r="F81" s="30"/>
      <c r="G81" s="30"/>
      <c r="H81" s="30"/>
      <c r="I81" s="30"/>
      <c r="J81" s="30"/>
      <c r="K81" s="30"/>
      <c r="L81" s="30"/>
      <c r="N81" s="71"/>
    </row>
    <row r="82" spans="2:12" ht="12.75">
      <c r="B82" s="76"/>
      <c r="D82" s="30"/>
      <c r="E82" s="30"/>
      <c r="F82" s="30"/>
      <c r="G82" s="30"/>
      <c r="H82" s="30"/>
      <c r="I82" s="30"/>
      <c r="J82" s="30"/>
      <c r="K82" s="30"/>
      <c r="L82" s="30"/>
    </row>
    <row r="83" spans="2:12" ht="12.75">
      <c r="B83" s="76"/>
      <c r="D83" s="30"/>
      <c r="E83" s="30"/>
      <c r="F83" s="30"/>
      <c r="G83" s="30"/>
      <c r="H83" s="30"/>
      <c r="I83" s="30"/>
      <c r="J83" s="30"/>
      <c r="K83" s="30"/>
      <c r="L83" s="30"/>
    </row>
    <row r="84" spans="2:12" ht="12.75">
      <c r="B84" s="76"/>
      <c r="D84" s="30"/>
      <c r="E84" s="30"/>
      <c r="F84" s="30"/>
      <c r="G84" s="30"/>
      <c r="H84" s="30"/>
      <c r="I84" s="30"/>
      <c r="J84" s="30"/>
      <c r="K84" s="30"/>
      <c r="L84" s="30"/>
    </row>
    <row r="85" spans="2:13" ht="12.75">
      <c r="B85" s="76"/>
      <c r="D85" s="30"/>
      <c r="E85" s="30"/>
      <c r="F85" s="30"/>
      <c r="G85" s="54"/>
      <c r="H85" s="54"/>
      <c r="I85" s="54"/>
      <c r="J85" s="54"/>
      <c r="K85" s="54"/>
      <c r="L85" s="54"/>
      <c r="M85" s="78"/>
    </row>
    <row r="86" spans="2:12" ht="12.75">
      <c r="B86" s="76"/>
      <c r="D86" s="30"/>
      <c r="E86" s="30"/>
      <c r="F86" s="30"/>
      <c r="G86" s="30"/>
      <c r="H86" s="30"/>
      <c r="I86" s="30"/>
      <c r="J86" s="30"/>
      <c r="K86" s="30"/>
      <c r="L86" s="30"/>
    </row>
    <row r="87" spans="2:12" ht="12.75">
      <c r="B87" s="76"/>
      <c r="D87" s="30"/>
      <c r="E87" s="30"/>
      <c r="F87" s="30"/>
      <c r="G87" s="30"/>
      <c r="H87" s="30"/>
      <c r="I87" s="30"/>
      <c r="J87" s="30"/>
      <c r="K87" s="30"/>
      <c r="L87" s="30"/>
    </row>
    <row r="88" spans="2:12" ht="12.75">
      <c r="B88" s="76"/>
      <c r="D88" s="30"/>
      <c r="E88" s="30"/>
      <c r="F88" s="30"/>
      <c r="G88" s="30"/>
      <c r="H88" s="30"/>
      <c r="I88" s="30"/>
      <c r="J88" s="30"/>
      <c r="K88" s="30"/>
      <c r="L88" s="30"/>
    </row>
    <row r="89" spans="2:12" ht="12.75">
      <c r="B89" s="76"/>
      <c r="D89" s="30"/>
      <c r="E89" s="30"/>
      <c r="F89" s="30"/>
      <c r="G89" s="30"/>
      <c r="H89" s="30"/>
      <c r="I89" s="30"/>
      <c r="J89" s="30"/>
      <c r="K89" s="30"/>
      <c r="L89" s="30"/>
    </row>
    <row r="90" spans="2:12" ht="12.75">
      <c r="B90" s="76"/>
      <c r="D90" s="30"/>
      <c r="E90" s="30"/>
      <c r="F90" s="30"/>
      <c r="G90" s="30"/>
      <c r="H90" s="30"/>
      <c r="I90" s="30"/>
      <c r="J90" s="30"/>
      <c r="K90" s="30"/>
      <c r="L90" s="30"/>
    </row>
    <row r="91" spans="2:13" ht="12.75">
      <c r="B91" s="81"/>
      <c r="C91" s="78"/>
      <c r="D91" s="54"/>
      <c r="E91" s="54"/>
      <c r="F91" s="54"/>
      <c r="G91" s="67"/>
      <c r="H91" s="67"/>
      <c r="I91" s="67"/>
      <c r="J91" s="67"/>
      <c r="K91" s="67"/>
      <c r="L91" s="67"/>
      <c r="M91" s="68"/>
    </row>
    <row r="92" spans="2:14" ht="12.75">
      <c r="B92" s="76"/>
      <c r="D92" s="30"/>
      <c r="E92" s="30"/>
      <c r="F92" s="30"/>
      <c r="G92" s="54"/>
      <c r="H92" s="54"/>
      <c r="I92" s="54"/>
      <c r="J92" s="54"/>
      <c r="K92" s="54"/>
      <c r="L92" s="54"/>
      <c r="M92" s="93"/>
      <c r="N92" s="78"/>
    </row>
    <row r="93" spans="2:13" ht="12.75">
      <c r="B93" s="76"/>
      <c r="D93" s="30"/>
      <c r="E93" s="30"/>
      <c r="F93" s="30"/>
      <c r="G93" s="48"/>
      <c r="H93" s="48"/>
      <c r="I93" s="48"/>
      <c r="J93" s="48"/>
      <c r="K93" s="48"/>
      <c r="L93" s="48"/>
      <c r="M93" s="71"/>
    </row>
    <row r="94" spans="2:12" ht="12.75">
      <c r="B94" s="76"/>
      <c r="D94" s="30"/>
      <c r="E94" s="30"/>
      <c r="F94" s="30"/>
      <c r="G94" s="30"/>
      <c r="H94" s="30"/>
      <c r="I94" s="30"/>
      <c r="J94" s="30"/>
      <c r="K94" s="30"/>
      <c r="L94" s="30"/>
    </row>
    <row r="95" spans="2:12" ht="12.75">
      <c r="B95" s="76"/>
      <c r="D95" s="30"/>
      <c r="E95" s="30"/>
      <c r="F95" s="30"/>
      <c r="G95" s="30"/>
      <c r="H95" s="30"/>
      <c r="I95" s="30"/>
      <c r="J95" s="30"/>
      <c r="K95" s="30"/>
      <c r="L95" s="30"/>
    </row>
    <row r="96" spans="2:12" ht="12.75">
      <c r="B96" s="76"/>
      <c r="D96" s="30"/>
      <c r="E96" s="30"/>
      <c r="F96" s="30"/>
      <c r="G96" s="30"/>
      <c r="H96" s="30"/>
      <c r="I96" s="30"/>
      <c r="J96" s="30"/>
      <c r="K96" s="30"/>
      <c r="L96" s="30"/>
    </row>
    <row r="97" spans="2:12" ht="12.75">
      <c r="B97" s="68"/>
      <c r="C97" s="68"/>
      <c r="D97" s="67"/>
      <c r="E97" s="67"/>
      <c r="F97" s="67"/>
      <c r="G97" s="30"/>
      <c r="H97" s="30"/>
      <c r="I97" s="30"/>
      <c r="J97" s="30"/>
      <c r="K97" s="30"/>
      <c r="L97" s="30"/>
    </row>
    <row r="98" spans="2:14" ht="12.75">
      <c r="B98" s="93"/>
      <c r="C98" s="93"/>
      <c r="D98" s="54"/>
      <c r="E98" s="54"/>
      <c r="F98" s="54"/>
      <c r="G98" s="30"/>
      <c r="H98" s="30"/>
      <c r="I98" s="30"/>
      <c r="J98" s="30"/>
      <c r="K98" s="30"/>
      <c r="L98" s="30"/>
      <c r="N98" s="68"/>
    </row>
    <row r="99" spans="2:14" ht="12.75">
      <c r="B99" s="71"/>
      <c r="C99" s="71"/>
      <c r="D99" s="48"/>
      <c r="E99" s="48"/>
      <c r="F99" s="48"/>
      <c r="G99" s="30"/>
      <c r="H99" s="30"/>
      <c r="I99" s="30"/>
      <c r="J99" s="30"/>
      <c r="K99" s="30"/>
      <c r="L99" s="30"/>
      <c r="N99" s="93"/>
    </row>
    <row r="100" spans="2:14" ht="12.75">
      <c r="B100" s="76"/>
      <c r="D100" s="30"/>
      <c r="E100" s="30"/>
      <c r="F100" s="30"/>
      <c r="G100" s="30"/>
      <c r="H100" s="30"/>
      <c r="I100" s="30"/>
      <c r="J100" s="30"/>
      <c r="K100" s="30"/>
      <c r="L100" s="30"/>
      <c r="N100" s="71"/>
    </row>
    <row r="101" spans="2:13" ht="12.75">
      <c r="B101" s="76"/>
      <c r="D101" s="30"/>
      <c r="E101" s="30"/>
      <c r="F101" s="30"/>
      <c r="G101" s="54"/>
      <c r="H101" s="54"/>
      <c r="I101" s="54"/>
      <c r="J101" s="54"/>
      <c r="K101" s="54"/>
      <c r="L101" s="54"/>
      <c r="M101" s="78"/>
    </row>
    <row r="102" spans="2:12" ht="12.75">
      <c r="B102" s="76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2:12" ht="12.75">
      <c r="B103" s="76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2:12" ht="12.75">
      <c r="B104" s="76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2:12" ht="12.75">
      <c r="B105" s="76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2:12" ht="12.75">
      <c r="B106" s="76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2:13" ht="12.75">
      <c r="B107" s="81"/>
      <c r="C107" s="78"/>
      <c r="D107" s="54"/>
      <c r="E107" s="54"/>
      <c r="F107" s="54"/>
      <c r="G107" s="67"/>
      <c r="H107" s="67"/>
      <c r="I107" s="67"/>
      <c r="J107" s="67"/>
      <c r="K107" s="67"/>
      <c r="L107" s="67"/>
      <c r="M107" s="68"/>
    </row>
    <row r="108" spans="2:14" ht="12.75">
      <c r="B108" s="76"/>
      <c r="D108" s="30"/>
      <c r="E108" s="30"/>
      <c r="F108" s="30"/>
      <c r="G108" s="54"/>
      <c r="H108" s="54"/>
      <c r="I108" s="54"/>
      <c r="J108" s="54"/>
      <c r="K108" s="54"/>
      <c r="L108" s="54"/>
      <c r="M108" s="93"/>
      <c r="N108" s="78"/>
    </row>
    <row r="109" spans="2:13" ht="12.75">
      <c r="B109" s="76"/>
      <c r="D109" s="30"/>
      <c r="E109" s="30"/>
      <c r="F109" s="30"/>
      <c r="G109" s="48"/>
      <c r="H109" s="48"/>
      <c r="I109" s="48"/>
      <c r="J109" s="48"/>
      <c r="K109" s="48"/>
      <c r="L109" s="48"/>
      <c r="M109" s="71"/>
    </row>
    <row r="110" spans="2:12" ht="12.75">
      <c r="B110" s="76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ht="12.75">
      <c r="B111" s="76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ht="12.75">
      <c r="B112" s="76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ht="12.75">
      <c r="B113" s="68"/>
      <c r="C113" s="68"/>
      <c r="D113" s="67"/>
      <c r="E113" s="67"/>
      <c r="F113" s="67"/>
      <c r="G113" s="30"/>
      <c r="H113" s="30"/>
      <c r="I113" s="30"/>
      <c r="J113" s="30"/>
      <c r="K113" s="30"/>
      <c r="L113" s="30"/>
    </row>
    <row r="114" spans="2:14" ht="12.75">
      <c r="B114" s="89"/>
      <c r="C114" s="93"/>
      <c r="D114" s="54"/>
      <c r="E114" s="54"/>
      <c r="F114" s="54"/>
      <c r="G114" s="67"/>
      <c r="H114" s="67"/>
      <c r="I114" s="67"/>
      <c r="J114" s="67"/>
      <c r="K114" s="67"/>
      <c r="L114" s="67"/>
      <c r="M114" s="68"/>
      <c r="N114" s="68"/>
    </row>
    <row r="115" spans="2:14" ht="12.75">
      <c r="B115" s="71"/>
      <c r="C115" s="71"/>
      <c r="D115" s="48"/>
      <c r="E115" s="48"/>
      <c r="F115" s="48"/>
      <c r="G115" s="48"/>
      <c r="H115" s="48"/>
      <c r="I115" s="48"/>
      <c r="J115" s="48"/>
      <c r="K115" s="48"/>
      <c r="L115" s="48"/>
      <c r="M115" s="71"/>
      <c r="N115" s="93"/>
    </row>
    <row r="116" spans="2:14" ht="12.75">
      <c r="B116" s="76"/>
      <c r="D116" s="30"/>
      <c r="E116" s="30"/>
      <c r="F116" s="30"/>
      <c r="G116" s="30"/>
      <c r="H116" s="30"/>
      <c r="I116" s="30"/>
      <c r="J116" s="30"/>
      <c r="K116" s="30"/>
      <c r="L116" s="30"/>
      <c r="N116" s="71"/>
    </row>
    <row r="117" spans="2:12" ht="12.75">
      <c r="B117" s="76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ht="12.75">
      <c r="B118" s="76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2:13" ht="12.75">
      <c r="B119" s="76"/>
      <c r="D119" s="30"/>
      <c r="E119" s="30"/>
      <c r="F119" s="30"/>
      <c r="G119" s="67"/>
      <c r="H119" s="67"/>
      <c r="I119" s="67"/>
      <c r="J119" s="67"/>
      <c r="K119" s="67"/>
      <c r="L119" s="67"/>
      <c r="M119" s="68"/>
    </row>
    <row r="120" spans="2:13" ht="12.75">
      <c r="B120" s="68"/>
      <c r="C120" s="68"/>
      <c r="D120" s="67"/>
      <c r="E120" s="67"/>
      <c r="F120" s="67"/>
      <c r="G120" s="48"/>
      <c r="H120" s="48"/>
      <c r="I120" s="48"/>
      <c r="J120" s="48"/>
      <c r="K120" s="48"/>
      <c r="L120" s="48"/>
      <c r="M120" s="71"/>
    </row>
    <row r="121" spans="2:14" ht="12.75">
      <c r="B121" s="71"/>
      <c r="C121" s="71"/>
      <c r="D121" s="48"/>
      <c r="E121" s="48"/>
      <c r="F121" s="48"/>
      <c r="G121" s="30"/>
      <c r="H121" s="30"/>
      <c r="I121" s="30"/>
      <c r="J121" s="30"/>
      <c r="K121" s="30"/>
      <c r="L121" s="30"/>
      <c r="N121" s="68"/>
    </row>
    <row r="122" spans="2:14" ht="12.75">
      <c r="B122" s="76"/>
      <c r="D122" s="30"/>
      <c r="E122" s="30"/>
      <c r="F122" s="30"/>
      <c r="G122" s="54"/>
      <c r="H122" s="54"/>
      <c r="I122" s="54"/>
      <c r="J122" s="54"/>
      <c r="K122" s="54"/>
      <c r="L122" s="54"/>
      <c r="M122" s="78"/>
      <c r="N122" s="71"/>
    </row>
    <row r="123" spans="2:13" ht="12.75">
      <c r="B123" s="76"/>
      <c r="D123" s="30"/>
      <c r="E123" s="30"/>
      <c r="F123" s="30"/>
      <c r="G123" s="60"/>
      <c r="H123" s="60"/>
      <c r="I123" s="60"/>
      <c r="J123" s="60"/>
      <c r="K123" s="60"/>
      <c r="L123" s="60"/>
      <c r="M123" s="61"/>
    </row>
    <row r="124" spans="2:13" ht="12.75">
      <c r="B124" s="76"/>
      <c r="D124" s="30"/>
      <c r="E124" s="30"/>
      <c r="F124" s="30"/>
      <c r="G124" s="60"/>
      <c r="H124" s="60"/>
      <c r="I124" s="60"/>
      <c r="J124" s="60"/>
      <c r="K124" s="60"/>
      <c r="L124" s="60"/>
      <c r="M124" s="61"/>
    </row>
    <row r="125" spans="2:12" ht="12.75">
      <c r="B125" s="68"/>
      <c r="C125" s="68"/>
      <c r="D125" s="67"/>
      <c r="E125" s="67"/>
      <c r="F125" s="67"/>
      <c r="G125" s="30"/>
      <c r="H125" s="30"/>
      <c r="I125" s="30"/>
      <c r="J125" s="30"/>
      <c r="K125" s="30"/>
      <c r="L125" s="30"/>
    </row>
    <row r="126" spans="2:14" ht="12.75">
      <c r="B126" s="71"/>
      <c r="C126" s="71"/>
      <c r="D126" s="48"/>
      <c r="E126" s="48"/>
      <c r="F126" s="48"/>
      <c r="G126" s="30"/>
      <c r="H126" s="30"/>
      <c r="I126" s="30"/>
      <c r="J126" s="30"/>
      <c r="K126" s="30"/>
      <c r="L126" s="30"/>
      <c r="N126" s="68"/>
    </row>
    <row r="127" spans="2:14" ht="12.75">
      <c r="B127" s="76"/>
      <c r="D127" s="30"/>
      <c r="E127" s="30"/>
      <c r="F127" s="30"/>
      <c r="G127" s="67"/>
      <c r="H127" s="67"/>
      <c r="I127" s="67"/>
      <c r="J127" s="67"/>
      <c r="K127" s="67"/>
      <c r="L127" s="67"/>
      <c r="M127" s="68"/>
      <c r="N127" s="71"/>
    </row>
    <row r="128" spans="2:13" ht="12.75">
      <c r="B128" s="89"/>
      <c r="C128" s="78"/>
      <c r="D128" s="54"/>
      <c r="E128" s="54"/>
      <c r="F128" s="54"/>
      <c r="G128" s="60"/>
      <c r="H128" s="60"/>
      <c r="I128" s="60"/>
      <c r="J128" s="60"/>
      <c r="K128" s="60"/>
      <c r="L128" s="60"/>
      <c r="M128" s="61"/>
    </row>
    <row r="129" spans="2:14" ht="12.75">
      <c r="B129" s="71"/>
      <c r="C129" s="61"/>
      <c r="D129" s="60"/>
      <c r="E129" s="60"/>
      <c r="F129" s="60"/>
      <c r="G129" s="30"/>
      <c r="H129" s="30"/>
      <c r="I129" s="30"/>
      <c r="J129" s="30"/>
      <c r="K129" s="30"/>
      <c r="L129" s="30"/>
      <c r="N129" s="78"/>
    </row>
    <row r="130" spans="2:14" ht="12.75">
      <c r="B130" s="71"/>
      <c r="C130" s="61"/>
      <c r="D130" s="60"/>
      <c r="E130" s="60"/>
      <c r="F130" s="60"/>
      <c r="G130" s="60"/>
      <c r="H130" s="60"/>
      <c r="I130" s="60"/>
      <c r="J130" s="60"/>
      <c r="K130" s="60"/>
      <c r="L130" s="60"/>
      <c r="M130" s="61"/>
      <c r="N130" s="61"/>
    </row>
    <row r="131" spans="2:14" ht="12.75">
      <c r="B131" s="76"/>
      <c r="D131" s="30"/>
      <c r="E131" s="30"/>
      <c r="F131" s="30"/>
      <c r="G131" s="30"/>
      <c r="H131" s="30"/>
      <c r="I131" s="30"/>
      <c r="J131" s="30"/>
      <c r="K131" s="30"/>
      <c r="L131" s="30"/>
      <c r="N131" s="61"/>
    </row>
    <row r="132" spans="2:13" ht="12.75">
      <c r="B132" s="76"/>
      <c r="D132" s="30"/>
      <c r="E132" s="30"/>
      <c r="F132" s="30"/>
      <c r="G132" s="60"/>
      <c r="H132" s="60"/>
      <c r="I132" s="60"/>
      <c r="J132" s="60"/>
      <c r="K132" s="60"/>
      <c r="L132" s="60"/>
      <c r="M132" s="61"/>
    </row>
    <row r="133" spans="2:12" ht="12.75">
      <c r="B133" s="68"/>
      <c r="C133" s="68"/>
      <c r="D133" s="67"/>
      <c r="E133" s="67"/>
      <c r="F133" s="67"/>
      <c r="G133" s="30"/>
      <c r="H133" s="30"/>
      <c r="I133" s="30"/>
      <c r="J133" s="30"/>
      <c r="K133" s="30"/>
      <c r="L133" s="30"/>
    </row>
    <row r="134" spans="2:14" ht="12.75">
      <c r="B134" s="71"/>
      <c r="C134" s="61"/>
      <c r="D134" s="60"/>
      <c r="E134" s="60"/>
      <c r="F134" s="60"/>
      <c r="G134" s="30"/>
      <c r="H134" s="30"/>
      <c r="I134" s="30"/>
      <c r="J134" s="30"/>
      <c r="K134" s="30"/>
      <c r="L134" s="30"/>
      <c r="M134" s="94"/>
      <c r="N134" s="68"/>
    </row>
    <row r="135" spans="2:14" ht="12.75">
      <c r="B135" s="76"/>
      <c r="D135" s="30"/>
      <c r="E135" s="30"/>
      <c r="F135" s="30"/>
      <c r="G135" s="30"/>
      <c r="H135" s="30"/>
      <c r="I135" s="30"/>
      <c r="J135" s="30"/>
      <c r="K135" s="30"/>
      <c r="L135" s="30"/>
      <c r="N135" s="61"/>
    </row>
    <row r="136" spans="2:12" ht="12.75">
      <c r="B136" s="71"/>
      <c r="C136" s="61"/>
      <c r="D136" s="60"/>
      <c r="E136" s="60"/>
      <c r="F136" s="60"/>
      <c r="G136" s="30"/>
      <c r="H136" s="30"/>
      <c r="I136" s="30"/>
      <c r="J136" s="30"/>
      <c r="K136" s="30"/>
      <c r="L136" s="30"/>
    </row>
    <row r="137" spans="2:14" ht="12.75">
      <c r="B137" s="76"/>
      <c r="D137" s="30"/>
      <c r="E137" s="30"/>
      <c r="F137" s="30"/>
      <c r="G137" s="30"/>
      <c r="H137" s="30"/>
      <c r="I137" s="30"/>
      <c r="J137" s="30"/>
      <c r="K137" s="30"/>
      <c r="L137" s="30"/>
      <c r="N137" s="61"/>
    </row>
    <row r="138" spans="2:12" ht="12.75">
      <c r="B138" s="71"/>
      <c r="C138" s="61"/>
      <c r="D138" s="60"/>
      <c r="E138" s="60"/>
      <c r="F138" s="60"/>
      <c r="G138" s="30"/>
      <c r="H138" s="30"/>
      <c r="I138" s="30"/>
      <c r="J138" s="30"/>
      <c r="K138" s="30"/>
      <c r="L138" s="30"/>
    </row>
    <row r="139" spans="2:14" ht="12.75">
      <c r="B139" s="81"/>
      <c r="D139" s="30"/>
      <c r="E139" s="30"/>
      <c r="F139" s="30"/>
      <c r="G139" s="30"/>
      <c r="H139" s="30"/>
      <c r="I139" s="30"/>
      <c r="J139" s="30"/>
      <c r="K139" s="30"/>
      <c r="L139" s="30"/>
      <c r="N139" s="61"/>
    </row>
    <row r="140" spans="2:12" ht="12.75">
      <c r="B140" s="76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2:14" ht="12.75">
      <c r="B141" s="76"/>
      <c r="D141" s="30"/>
      <c r="E141" s="30"/>
      <c r="F141" s="30"/>
      <c r="G141" s="30"/>
      <c r="H141" s="30"/>
      <c r="I141" s="30"/>
      <c r="J141" s="30"/>
      <c r="K141" s="30"/>
      <c r="L141" s="30"/>
      <c r="N141" s="30"/>
    </row>
    <row r="142" spans="2:13" ht="12.75">
      <c r="B142" s="76"/>
      <c r="D142" s="30"/>
      <c r="E142" s="30"/>
      <c r="F142" s="30"/>
      <c r="G142" s="67"/>
      <c r="H142" s="67"/>
      <c r="I142" s="67"/>
      <c r="J142" s="67"/>
      <c r="K142" s="67"/>
      <c r="L142" s="67"/>
      <c r="M142" s="68"/>
    </row>
    <row r="143" spans="2:12" ht="12.75">
      <c r="B143" s="76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2:12" ht="12.75">
      <c r="B144" s="76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2:12" ht="12.75">
      <c r="B145" s="76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2:12" ht="12.75">
      <c r="B146" s="76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2:12" ht="12.75">
      <c r="B147" s="76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2:12" ht="12.75">
      <c r="B148" s="68"/>
      <c r="C148" s="68"/>
      <c r="D148" s="67"/>
      <c r="E148" s="67"/>
      <c r="F148" s="67"/>
      <c r="G148" s="30"/>
      <c r="H148" s="30"/>
      <c r="I148" s="30"/>
      <c r="J148" s="30"/>
      <c r="K148" s="30"/>
      <c r="L148" s="30"/>
    </row>
    <row r="149" spans="2:14" ht="12.75">
      <c r="B149" s="81"/>
      <c r="D149" s="30"/>
      <c r="E149" s="30"/>
      <c r="F149" s="30"/>
      <c r="G149" s="30"/>
      <c r="H149" s="30"/>
      <c r="I149" s="30"/>
      <c r="J149" s="30"/>
      <c r="K149" s="30"/>
      <c r="L149" s="30"/>
      <c r="N149" s="68"/>
    </row>
    <row r="150" spans="2:12" ht="12.75">
      <c r="B150" s="76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2:12" ht="12.75">
      <c r="B151" s="76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2:12" ht="12.75">
      <c r="B152" s="76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2:13" ht="12.75">
      <c r="B153" s="76"/>
      <c r="D153" s="30"/>
      <c r="E153" s="30"/>
      <c r="F153" s="30"/>
      <c r="G153" s="67"/>
      <c r="H153" s="67"/>
      <c r="I153" s="67"/>
      <c r="J153" s="67"/>
      <c r="K153" s="67"/>
      <c r="L153" s="67"/>
      <c r="M153" s="68"/>
    </row>
    <row r="154" spans="2:12" ht="12.75">
      <c r="B154" s="76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2:12" ht="12.75">
      <c r="B155" s="76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2:12" ht="12.75">
      <c r="B156" s="76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2:12" ht="12.75">
      <c r="B157" s="76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2:13" ht="12.75">
      <c r="B158" s="76"/>
      <c r="D158" s="30"/>
      <c r="E158" s="30"/>
      <c r="F158" s="30"/>
      <c r="G158" s="67"/>
      <c r="H158" s="67"/>
      <c r="I158" s="67"/>
      <c r="J158" s="67"/>
      <c r="K158" s="67"/>
      <c r="L158" s="67"/>
      <c r="M158" s="68"/>
    </row>
    <row r="159" spans="2:12" ht="12.75">
      <c r="B159" s="68"/>
      <c r="C159" s="68"/>
      <c r="D159" s="67"/>
      <c r="E159" s="67"/>
      <c r="F159" s="67"/>
      <c r="G159" s="30"/>
      <c r="H159" s="30"/>
      <c r="I159" s="30"/>
      <c r="J159" s="30"/>
      <c r="K159" s="30"/>
      <c r="L159" s="30"/>
    </row>
    <row r="160" spans="2:14" ht="12.75">
      <c r="B160" s="81"/>
      <c r="D160" s="30"/>
      <c r="E160" s="30"/>
      <c r="F160" s="30"/>
      <c r="G160" s="30"/>
      <c r="H160" s="30"/>
      <c r="I160" s="30"/>
      <c r="J160" s="30"/>
      <c r="K160" s="30"/>
      <c r="L160" s="30"/>
      <c r="N160" s="68"/>
    </row>
    <row r="161" spans="2:12" ht="12.75">
      <c r="B161" s="76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2:12" ht="12.75">
      <c r="B162" s="76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2:12" ht="12.75">
      <c r="B163" s="76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2:12" ht="12.75">
      <c r="B164" s="68"/>
      <c r="C164" s="68"/>
      <c r="D164" s="67"/>
      <c r="E164" s="67"/>
      <c r="F164" s="67"/>
      <c r="G164" s="30"/>
      <c r="H164" s="30"/>
      <c r="I164" s="30"/>
      <c r="J164" s="30"/>
      <c r="K164" s="30"/>
      <c r="L164" s="30"/>
    </row>
    <row r="165" spans="2:14" ht="12.75">
      <c r="B165" s="81"/>
      <c r="D165" s="30"/>
      <c r="E165" s="30"/>
      <c r="F165" s="30"/>
      <c r="G165" s="67"/>
      <c r="H165" s="67"/>
      <c r="I165" s="67"/>
      <c r="J165" s="67"/>
      <c r="K165" s="67"/>
      <c r="L165" s="67"/>
      <c r="M165" s="68"/>
      <c r="N165" s="68"/>
    </row>
    <row r="166" spans="2:13" ht="12.75">
      <c r="B166" s="76"/>
      <c r="D166" s="30"/>
      <c r="E166" s="30"/>
      <c r="F166" s="30"/>
      <c r="G166" s="67"/>
      <c r="H166" s="67"/>
      <c r="I166" s="67"/>
      <c r="J166" s="67"/>
      <c r="K166" s="67"/>
      <c r="L166" s="67"/>
      <c r="M166" s="68"/>
    </row>
    <row r="167" spans="2:13" ht="12.75">
      <c r="B167" s="76"/>
      <c r="D167" s="30"/>
      <c r="E167" s="30"/>
      <c r="F167" s="30"/>
      <c r="G167" s="60"/>
      <c r="H167" s="60"/>
      <c r="I167" s="60"/>
      <c r="J167" s="60"/>
      <c r="K167" s="60"/>
      <c r="L167" s="60"/>
      <c r="M167" s="61"/>
    </row>
    <row r="168" spans="2:12" ht="12.75">
      <c r="B168" s="76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2:12" ht="12.75">
      <c r="B169" s="76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2:12" ht="12.75">
      <c r="B170" s="76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2:13" ht="12.75">
      <c r="B171" s="68"/>
      <c r="C171" s="68"/>
      <c r="D171" s="67"/>
      <c r="E171" s="67"/>
      <c r="F171" s="67"/>
      <c r="G171" s="67"/>
      <c r="H171" s="67"/>
      <c r="I171" s="67"/>
      <c r="J171" s="67"/>
      <c r="K171" s="67"/>
      <c r="L171" s="67"/>
      <c r="M171" s="68"/>
    </row>
    <row r="172" spans="2:14" ht="12.75">
      <c r="B172" s="93"/>
      <c r="C172" s="68"/>
      <c r="D172" s="67"/>
      <c r="E172" s="67"/>
      <c r="F172" s="67"/>
      <c r="G172" s="67"/>
      <c r="H172" s="67"/>
      <c r="I172" s="67"/>
      <c r="J172" s="67"/>
      <c r="K172" s="67"/>
      <c r="L172" s="67"/>
      <c r="M172" s="68"/>
      <c r="N172" s="68"/>
    </row>
    <row r="173" spans="2:14" ht="12.75">
      <c r="B173" s="71"/>
      <c r="C173" s="61"/>
      <c r="D173" s="60"/>
      <c r="E173" s="60"/>
      <c r="F173" s="60"/>
      <c r="G173" s="60"/>
      <c r="H173" s="60"/>
      <c r="I173" s="60"/>
      <c r="J173" s="60"/>
      <c r="K173" s="60"/>
      <c r="L173" s="60"/>
      <c r="M173" s="61"/>
      <c r="N173" s="68"/>
    </row>
    <row r="174" spans="2:14" ht="12.75">
      <c r="B174" s="76"/>
      <c r="D174" s="30"/>
      <c r="E174" s="30"/>
      <c r="F174" s="30"/>
      <c r="G174" s="60"/>
      <c r="H174" s="60"/>
      <c r="I174" s="60"/>
      <c r="J174" s="60"/>
      <c r="K174" s="60"/>
      <c r="L174" s="60"/>
      <c r="M174" s="61"/>
      <c r="N174" s="61"/>
    </row>
    <row r="175" spans="2:12" ht="12.75">
      <c r="B175" s="76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2:12" ht="12.75">
      <c r="B176" s="76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2:12" ht="12.75">
      <c r="B177" s="68"/>
      <c r="C177" s="68"/>
      <c r="D177" s="67"/>
      <c r="E177" s="67"/>
      <c r="F177" s="67"/>
      <c r="G177" s="30"/>
      <c r="H177" s="30"/>
      <c r="I177" s="30"/>
      <c r="J177" s="30"/>
      <c r="K177" s="30"/>
      <c r="L177" s="30"/>
    </row>
    <row r="178" spans="2:14" ht="12.75">
      <c r="B178" s="89"/>
      <c r="C178" s="68"/>
      <c r="D178" s="67"/>
      <c r="E178" s="67"/>
      <c r="F178" s="67"/>
      <c r="G178" s="67"/>
      <c r="H178" s="67"/>
      <c r="I178" s="67"/>
      <c r="J178" s="67"/>
      <c r="K178" s="67"/>
      <c r="L178" s="67"/>
      <c r="M178" s="68"/>
      <c r="N178" s="68"/>
    </row>
    <row r="179" spans="2:14" ht="12.75">
      <c r="B179" s="71"/>
      <c r="C179" s="61"/>
      <c r="D179" s="60"/>
      <c r="E179" s="60"/>
      <c r="F179" s="60"/>
      <c r="G179" s="60"/>
      <c r="H179" s="60"/>
      <c r="I179" s="60"/>
      <c r="J179" s="60"/>
      <c r="K179" s="60"/>
      <c r="L179" s="60"/>
      <c r="M179" s="61"/>
      <c r="N179" s="68"/>
    </row>
    <row r="180" spans="2:14" ht="12.75">
      <c r="B180" s="71"/>
      <c r="C180" s="61"/>
      <c r="D180" s="60"/>
      <c r="E180" s="60"/>
      <c r="F180" s="60"/>
      <c r="G180" s="30"/>
      <c r="H180" s="30"/>
      <c r="I180" s="30"/>
      <c r="J180" s="30"/>
      <c r="K180" s="30"/>
      <c r="L180" s="30"/>
      <c r="N180" s="61"/>
    </row>
    <row r="181" spans="2:14" ht="12.75">
      <c r="B181" s="76"/>
      <c r="D181" s="30"/>
      <c r="E181" s="30"/>
      <c r="F181" s="30"/>
      <c r="G181" s="30"/>
      <c r="H181" s="30"/>
      <c r="I181" s="30"/>
      <c r="J181" s="30"/>
      <c r="K181" s="30"/>
      <c r="L181" s="30"/>
      <c r="N181" s="61"/>
    </row>
    <row r="182" spans="2:12" ht="12.75">
      <c r="B182" s="76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2:13" ht="12.75">
      <c r="B183" s="76"/>
      <c r="D183" s="30"/>
      <c r="E183" s="30"/>
      <c r="F183" s="30"/>
      <c r="G183" s="67"/>
      <c r="H183" s="67"/>
      <c r="I183" s="67"/>
      <c r="J183" s="67"/>
      <c r="K183" s="67"/>
      <c r="L183" s="67"/>
      <c r="M183" s="68"/>
    </row>
    <row r="184" spans="2:13" ht="12.75">
      <c r="B184" s="68"/>
      <c r="C184" s="68"/>
      <c r="D184" s="67"/>
      <c r="E184" s="67"/>
      <c r="F184" s="67"/>
      <c r="G184" s="67"/>
      <c r="H184" s="67"/>
      <c r="I184" s="67"/>
      <c r="J184" s="67"/>
      <c r="K184" s="67"/>
      <c r="L184" s="67"/>
      <c r="M184" s="68"/>
    </row>
    <row r="185" spans="2:14" ht="12.75">
      <c r="B185" s="71"/>
      <c r="C185" s="61"/>
      <c r="D185" s="60"/>
      <c r="E185" s="60"/>
      <c r="F185" s="60"/>
      <c r="G185" s="60"/>
      <c r="H185" s="60"/>
      <c r="I185" s="60"/>
      <c r="J185" s="60"/>
      <c r="K185" s="60"/>
      <c r="L185" s="60"/>
      <c r="M185" s="61"/>
      <c r="N185" s="68"/>
    </row>
    <row r="186" spans="2:14" ht="12.75">
      <c r="B186" s="76"/>
      <c r="D186" s="30"/>
      <c r="E186" s="30"/>
      <c r="F186" s="30"/>
      <c r="G186" s="60"/>
      <c r="H186" s="60"/>
      <c r="I186" s="60"/>
      <c r="J186" s="60"/>
      <c r="K186" s="60"/>
      <c r="L186" s="60"/>
      <c r="M186" s="61"/>
      <c r="N186" s="61"/>
    </row>
    <row r="187" spans="2:12" ht="12.75">
      <c r="B187" s="76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2:13" ht="12.75">
      <c r="B188" s="76"/>
      <c r="D188" s="30"/>
      <c r="E188" s="30"/>
      <c r="F188" s="30"/>
      <c r="G188" s="60"/>
      <c r="H188" s="60"/>
      <c r="I188" s="60"/>
      <c r="J188" s="60"/>
      <c r="K188" s="60"/>
      <c r="L188" s="60"/>
      <c r="M188" s="61"/>
    </row>
    <row r="189" spans="2:12" ht="12.75">
      <c r="B189" s="68"/>
      <c r="C189" s="68"/>
      <c r="D189" s="67"/>
      <c r="E189" s="67"/>
      <c r="F189" s="67"/>
      <c r="G189" s="30"/>
      <c r="H189" s="30"/>
      <c r="I189" s="30"/>
      <c r="J189" s="30"/>
      <c r="K189" s="30"/>
      <c r="L189" s="30"/>
    </row>
    <row r="190" spans="2:14" ht="12.75">
      <c r="B190" s="89"/>
      <c r="C190" s="68"/>
      <c r="D190" s="67"/>
      <c r="E190" s="67"/>
      <c r="F190" s="67"/>
      <c r="G190" s="60"/>
      <c r="H190" s="60"/>
      <c r="I190" s="60"/>
      <c r="J190" s="60"/>
      <c r="K190" s="60"/>
      <c r="L190" s="60"/>
      <c r="M190" s="61"/>
      <c r="N190" s="68"/>
    </row>
    <row r="191" spans="2:14" ht="12.75">
      <c r="B191" s="71"/>
      <c r="C191" s="61"/>
      <c r="D191" s="60"/>
      <c r="E191" s="60"/>
      <c r="F191" s="60"/>
      <c r="G191" s="30"/>
      <c r="H191" s="30"/>
      <c r="I191" s="30"/>
      <c r="J191" s="30"/>
      <c r="K191" s="30"/>
      <c r="L191" s="30"/>
      <c r="N191" s="68"/>
    </row>
    <row r="192" spans="2:14" ht="12.75">
      <c r="B192" s="71"/>
      <c r="C192" s="61"/>
      <c r="D192" s="60"/>
      <c r="E192" s="60"/>
      <c r="F192" s="60"/>
      <c r="G192" s="30"/>
      <c r="H192" s="30"/>
      <c r="I192" s="30"/>
      <c r="J192" s="30"/>
      <c r="K192" s="30"/>
      <c r="L192" s="30"/>
      <c r="N192" s="61"/>
    </row>
    <row r="193" spans="2:14" ht="12.75">
      <c r="B193" s="76"/>
      <c r="D193" s="30"/>
      <c r="E193" s="30"/>
      <c r="F193" s="30"/>
      <c r="G193" s="30"/>
      <c r="H193" s="30"/>
      <c r="I193" s="30"/>
      <c r="J193" s="30"/>
      <c r="K193" s="30"/>
      <c r="L193" s="30"/>
      <c r="N193" s="61"/>
    </row>
    <row r="194" spans="2:12" ht="12.75">
      <c r="B194" s="71"/>
      <c r="C194" s="61"/>
      <c r="D194" s="60"/>
      <c r="E194" s="60"/>
      <c r="F194" s="60"/>
      <c r="G194" s="30"/>
      <c r="H194" s="30"/>
      <c r="I194" s="30"/>
      <c r="J194" s="30"/>
      <c r="K194" s="30"/>
      <c r="L194" s="30"/>
    </row>
    <row r="195" spans="2:14" ht="12.75">
      <c r="B195" s="76"/>
      <c r="D195" s="30"/>
      <c r="E195" s="30"/>
      <c r="F195" s="30"/>
      <c r="G195" s="30"/>
      <c r="H195" s="30"/>
      <c r="I195" s="30"/>
      <c r="J195" s="30"/>
      <c r="K195" s="30"/>
      <c r="L195" s="30"/>
      <c r="N195" s="61"/>
    </row>
    <row r="196" spans="2:12" ht="12.75">
      <c r="B196" s="71"/>
      <c r="C196" s="61"/>
      <c r="D196" s="60"/>
      <c r="E196" s="60"/>
      <c r="F196" s="60"/>
      <c r="G196" s="30"/>
      <c r="H196" s="30"/>
      <c r="I196" s="30"/>
      <c r="J196" s="30"/>
      <c r="K196" s="30"/>
      <c r="L196" s="30"/>
    </row>
    <row r="197" spans="2:14" ht="12.75">
      <c r="B197" s="81"/>
      <c r="D197" s="30"/>
      <c r="E197" s="30"/>
      <c r="F197" s="30"/>
      <c r="G197" s="67"/>
      <c r="H197" s="67"/>
      <c r="I197" s="67"/>
      <c r="J197" s="67"/>
      <c r="K197" s="67"/>
      <c r="L197" s="67"/>
      <c r="M197" s="68"/>
      <c r="N197" s="61"/>
    </row>
    <row r="198" spans="2:13" ht="12.75">
      <c r="B198" s="76"/>
      <c r="D198" s="30"/>
      <c r="E198" s="30"/>
      <c r="F198" s="30"/>
      <c r="G198" s="67"/>
      <c r="H198" s="67"/>
      <c r="I198" s="67"/>
      <c r="J198" s="67"/>
      <c r="K198" s="67"/>
      <c r="L198" s="67"/>
      <c r="M198" s="68"/>
    </row>
    <row r="199" spans="2:13" ht="12.75">
      <c r="B199" s="81"/>
      <c r="D199" s="30"/>
      <c r="E199" s="30"/>
      <c r="F199" s="30"/>
      <c r="G199" s="74"/>
      <c r="H199" s="74"/>
      <c r="I199" s="74"/>
      <c r="J199" s="74"/>
      <c r="K199" s="74"/>
      <c r="L199" s="74"/>
      <c r="M199" s="77"/>
    </row>
    <row r="200" spans="2:12" ht="12.75">
      <c r="B200" s="76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2:13" ht="12.75">
      <c r="B201" s="76"/>
      <c r="D201" s="30"/>
      <c r="E201" s="30"/>
      <c r="F201" s="30"/>
      <c r="G201" s="57"/>
      <c r="H201" s="57"/>
      <c r="I201" s="57"/>
      <c r="J201" s="57"/>
      <c r="K201" s="57"/>
      <c r="L201" s="57"/>
      <c r="M201" s="59"/>
    </row>
    <row r="202" spans="2:12" ht="12.75">
      <c r="B202" s="76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2:13" ht="12.75">
      <c r="B203" s="68"/>
      <c r="C203" s="68"/>
      <c r="D203" s="67"/>
      <c r="E203" s="67"/>
      <c r="F203" s="67"/>
      <c r="G203" s="60"/>
      <c r="H203" s="60"/>
      <c r="I203" s="60"/>
      <c r="J203" s="60"/>
      <c r="K203" s="60"/>
      <c r="L203" s="60"/>
      <c r="M203" s="61"/>
    </row>
    <row r="204" spans="2:14" ht="12.75">
      <c r="B204" s="89"/>
      <c r="C204" s="68"/>
      <c r="D204" s="67"/>
      <c r="E204" s="67"/>
      <c r="F204" s="67"/>
      <c r="G204" s="60"/>
      <c r="H204" s="60"/>
      <c r="I204" s="60"/>
      <c r="J204" s="60"/>
      <c r="K204" s="60"/>
      <c r="L204" s="60"/>
      <c r="M204" s="61"/>
      <c r="N204" s="68"/>
    </row>
    <row r="205" spans="2:14" ht="12.75">
      <c r="B205" s="77"/>
      <c r="C205" s="77"/>
      <c r="D205" s="77"/>
      <c r="E205" s="74"/>
      <c r="F205" s="74"/>
      <c r="G205" s="60"/>
      <c r="H205" s="60"/>
      <c r="I205" s="60"/>
      <c r="J205" s="60"/>
      <c r="K205" s="60"/>
      <c r="L205" s="60"/>
      <c r="M205" s="61"/>
      <c r="N205" s="68"/>
    </row>
    <row r="206" spans="4:14" ht="12.75">
      <c r="D206" s="30"/>
      <c r="E206" s="30"/>
      <c r="F206" s="30"/>
      <c r="G206" s="60"/>
      <c r="H206" s="60"/>
      <c r="I206" s="60"/>
      <c r="J206" s="60"/>
      <c r="K206" s="60"/>
      <c r="L206" s="60"/>
      <c r="M206" s="61"/>
      <c r="N206" s="77"/>
    </row>
    <row r="207" spans="2:12" ht="12.75">
      <c r="B207" s="80"/>
      <c r="C207" s="59"/>
      <c r="D207" s="57"/>
      <c r="E207" s="57"/>
      <c r="F207" s="57"/>
      <c r="G207" s="30"/>
      <c r="H207" s="30"/>
      <c r="I207" s="30"/>
      <c r="J207" s="30"/>
      <c r="K207" s="30"/>
      <c r="L207" s="30"/>
    </row>
    <row r="208" spans="2:14" ht="12.75">
      <c r="B208" s="29"/>
      <c r="D208" s="30"/>
      <c r="E208" s="30"/>
      <c r="F208" s="30"/>
      <c r="G208" s="30"/>
      <c r="H208" s="30"/>
      <c r="I208" s="30"/>
      <c r="J208" s="30"/>
      <c r="K208" s="30"/>
      <c r="L208" s="30"/>
      <c r="N208" s="59"/>
    </row>
    <row r="209" spans="2:12" ht="12.75">
      <c r="B209" s="71"/>
      <c r="C209" s="61"/>
      <c r="D209" s="60"/>
      <c r="E209" s="60"/>
      <c r="F209" s="60"/>
      <c r="G209" s="30"/>
      <c r="H209" s="30"/>
      <c r="I209" s="30"/>
      <c r="J209" s="30"/>
      <c r="K209" s="30"/>
      <c r="L209" s="30"/>
    </row>
    <row r="210" spans="2:14" ht="12.75">
      <c r="B210" s="71"/>
      <c r="C210" s="61"/>
      <c r="D210" s="60"/>
      <c r="E210" s="60"/>
      <c r="F210" s="60"/>
      <c r="G210" s="67"/>
      <c r="H210" s="67"/>
      <c r="I210" s="67"/>
      <c r="J210" s="67"/>
      <c r="K210" s="67"/>
      <c r="L210" s="67"/>
      <c r="M210" s="68"/>
      <c r="N210" s="61"/>
    </row>
    <row r="211" spans="2:14" ht="12.75">
      <c r="B211" s="71"/>
      <c r="C211" s="61"/>
      <c r="D211" s="60"/>
      <c r="E211" s="60"/>
      <c r="F211" s="60"/>
      <c r="G211" s="60"/>
      <c r="H211" s="60"/>
      <c r="I211" s="60"/>
      <c r="J211" s="60"/>
      <c r="K211" s="60"/>
      <c r="L211" s="60"/>
      <c r="M211" s="61"/>
      <c r="N211" s="61"/>
    </row>
    <row r="212" spans="2:14" ht="12.75">
      <c r="B212" s="71"/>
      <c r="C212" s="61"/>
      <c r="D212" s="60"/>
      <c r="E212" s="60"/>
      <c r="F212" s="60"/>
      <c r="G212" s="30"/>
      <c r="H212" s="30"/>
      <c r="I212" s="30"/>
      <c r="J212" s="30"/>
      <c r="K212" s="30"/>
      <c r="L212" s="30"/>
      <c r="N212" s="61"/>
    </row>
    <row r="213" spans="2:14" ht="12.75">
      <c r="B213" s="76"/>
      <c r="D213" s="30"/>
      <c r="E213" s="30"/>
      <c r="F213" s="30"/>
      <c r="G213" s="30"/>
      <c r="H213" s="30"/>
      <c r="I213" s="30"/>
      <c r="J213" s="30"/>
      <c r="K213" s="30"/>
      <c r="L213" s="30"/>
      <c r="N213" s="61"/>
    </row>
    <row r="214" spans="2:12" ht="12.75">
      <c r="B214" s="76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2:13" ht="12.75">
      <c r="B215" s="76"/>
      <c r="D215" s="30"/>
      <c r="E215" s="30"/>
      <c r="F215" s="30"/>
      <c r="G215" s="67"/>
      <c r="H215" s="67"/>
      <c r="I215" s="67"/>
      <c r="J215" s="67"/>
      <c r="K215" s="67"/>
      <c r="L215" s="67"/>
      <c r="M215" s="68"/>
    </row>
    <row r="216" spans="2:13" ht="12.75">
      <c r="B216" s="68"/>
      <c r="C216" s="68"/>
      <c r="D216" s="67"/>
      <c r="E216" s="67"/>
      <c r="F216" s="67"/>
      <c r="G216" s="60"/>
      <c r="H216" s="60"/>
      <c r="I216" s="60"/>
      <c r="J216" s="60"/>
      <c r="K216" s="60"/>
      <c r="L216" s="60"/>
      <c r="M216" s="61"/>
    </row>
    <row r="217" spans="2:14" ht="12.75">
      <c r="B217" s="71"/>
      <c r="C217" s="61"/>
      <c r="D217" s="60"/>
      <c r="E217" s="60"/>
      <c r="F217" s="60"/>
      <c r="G217" s="30"/>
      <c r="H217" s="30"/>
      <c r="I217" s="30"/>
      <c r="J217" s="30"/>
      <c r="K217" s="30"/>
      <c r="L217" s="30"/>
      <c r="N217" s="68"/>
    </row>
    <row r="218" spans="2:14" ht="12.75">
      <c r="B218" s="76"/>
      <c r="D218" s="30"/>
      <c r="E218" s="30"/>
      <c r="F218" s="30"/>
      <c r="G218" s="30"/>
      <c r="H218" s="30"/>
      <c r="I218" s="30"/>
      <c r="J218" s="30"/>
      <c r="K218" s="30"/>
      <c r="L218" s="30"/>
      <c r="N218" s="61"/>
    </row>
    <row r="219" spans="2:12" ht="12.75">
      <c r="B219" s="76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2:12" ht="12.75">
      <c r="B220" s="76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2:13" ht="12.75">
      <c r="B221" s="68"/>
      <c r="C221" s="68"/>
      <c r="D221" s="67"/>
      <c r="E221" s="67"/>
      <c r="F221" s="67"/>
      <c r="G221" s="67"/>
      <c r="H221" s="67"/>
      <c r="I221" s="67"/>
      <c r="J221" s="67"/>
      <c r="K221" s="67"/>
      <c r="L221" s="67"/>
      <c r="M221" s="68"/>
    </row>
    <row r="222" spans="2:14" ht="12.75">
      <c r="B222" s="71"/>
      <c r="C222" s="61"/>
      <c r="D222" s="60"/>
      <c r="E222" s="60"/>
      <c r="F222" s="60"/>
      <c r="G222" s="60"/>
      <c r="H222" s="60"/>
      <c r="I222" s="60"/>
      <c r="J222" s="60"/>
      <c r="K222" s="60"/>
      <c r="L222" s="60"/>
      <c r="M222" s="61"/>
      <c r="N222" s="68"/>
    </row>
    <row r="223" spans="2:14" ht="12.75">
      <c r="B223" s="76"/>
      <c r="D223" s="30"/>
      <c r="E223" s="30"/>
      <c r="F223" s="30"/>
      <c r="G223" s="30"/>
      <c r="H223" s="30"/>
      <c r="I223" s="30"/>
      <c r="J223" s="30"/>
      <c r="K223" s="30"/>
      <c r="L223" s="30"/>
      <c r="N223" s="61"/>
    </row>
    <row r="224" spans="2:12" ht="12.75">
      <c r="B224" s="76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2:13" ht="12.75">
      <c r="B225" s="76"/>
      <c r="D225" s="30"/>
      <c r="E225" s="30"/>
      <c r="F225" s="30"/>
      <c r="G225" s="67"/>
      <c r="H225" s="67"/>
      <c r="I225" s="67"/>
      <c r="J225" s="67"/>
      <c r="K225" s="67"/>
      <c r="L225" s="67"/>
      <c r="M225" s="68"/>
    </row>
    <row r="226" spans="2:13" ht="12.75">
      <c r="B226" s="76"/>
      <c r="D226" s="30"/>
      <c r="E226" s="30"/>
      <c r="F226" s="30"/>
      <c r="G226" s="67"/>
      <c r="H226" s="67"/>
      <c r="I226" s="67"/>
      <c r="J226" s="67"/>
      <c r="K226" s="67"/>
      <c r="L226" s="67"/>
      <c r="M226" s="68"/>
    </row>
    <row r="227" spans="2:13" ht="12.75">
      <c r="B227" s="68"/>
      <c r="C227" s="68"/>
      <c r="D227" s="67"/>
      <c r="E227" s="67"/>
      <c r="F227" s="67"/>
      <c r="G227" s="60"/>
      <c r="H227" s="60"/>
      <c r="I227" s="60"/>
      <c r="J227" s="60"/>
      <c r="K227" s="60"/>
      <c r="L227" s="60"/>
      <c r="M227" s="61"/>
    </row>
    <row r="228" spans="2:14" ht="12.75">
      <c r="B228" s="71"/>
      <c r="C228" s="61"/>
      <c r="D228" s="60"/>
      <c r="E228" s="60"/>
      <c r="F228" s="60"/>
      <c r="G228" s="60"/>
      <c r="H228" s="60"/>
      <c r="I228" s="60"/>
      <c r="J228" s="60"/>
      <c r="K228" s="60"/>
      <c r="L228" s="60"/>
      <c r="M228" s="61"/>
      <c r="N228" s="68"/>
    </row>
    <row r="229" spans="2:14" ht="12.75">
      <c r="B229" s="76"/>
      <c r="D229" s="30"/>
      <c r="E229" s="30"/>
      <c r="F229" s="30"/>
      <c r="G229" s="30"/>
      <c r="H229" s="30"/>
      <c r="I229" s="30"/>
      <c r="J229" s="30"/>
      <c r="K229" s="30"/>
      <c r="L229" s="30"/>
      <c r="N229" s="61"/>
    </row>
    <row r="230" spans="2:12" ht="12.75">
      <c r="B230" s="76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2:12" ht="12.75">
      <c r="B231" s="68"/>
      <c r="C231" s="68"/>
      <c r="D231" s="67"/>
      <c r="E231" s="67"/>
      <c r="F231" s="67"/>
      <c r="G231" s="30"/>
      <c r="H231" s="30"/>
      <c r="I231" s="30"/>
      <c r="J231" s="30"/>
      <c r="K231" s="30"/>
      <c r="L231" s="30"/>
    </row>
    <row r="232" spans="2:14" ht="12.75">
      <c r="B232" s="93"/>
      <c r="C232" s="68"/>
      <c r="D232" s="68"/>
      <c r="E232" s="67"/>
      <c r="F232" s="67"/>
      <c r="G232" s="30"/>
      <c r="H232" s="30"/>
      <c r="I232" s="30"/>
      <c r="J232" s="30"/>
      <c r="K232" s="30"/>
      <c r="L232" s="30"/>
      <c r="N232" s="68"/>
    </row>
    <row r="233" spans="2:14" ht="12.75">
      <c r="B233" s="71"/>
      <c r="C233" s="61"/>
      <c r="D233" s="60"/>
      <c r="E233" s="60"/>
      <c r="F233" s="60"/>
      <c r="G233" s="30"/>
      <c r="H233" s="30"/>
      <c r="I233" s="30"/>
      <c r="J233" s="30"/>
      <c r="K233" s="30"/>
      <c r="L233" s="30"/>
      <c r="N233" s="68"/>
    </row>
    <row r="234" spans="2:14" ht="12.75">
      <c r="B234" s="71"/>
      <c r="C234" s="61"/>
      <c r="D234" s="60"/>
      <c r="E234" s="60"/>
      <c r="F234" s="60"/>
      <c r="G234" s="30"/>
      <c r="H234" s="30"/>
      <c r="I234" s="30"/>
      <c r="J234" s="30"/>
      <c r="K234" s="30"/>
      <c r="L234" s="30"/>
      <c r="N234" s="61"/>
    </row>
    <row r="235" spans="2:14" ht="12.75">
      <c r="B235" s="76"/>
      <c r="D235" s="30"/>
      <c r="E235" s="30"/>
      <c r="F235" s="30"/>
      <c r="G235" s="30"/>
      <c r="H235" s="30"/>
      <c r="I235" s="30"/>
      <c r="J235" s="30"/>
      <c r="K235" s="30"/>
      <c r="L235" s="30"/>
      <c r="N235" s="61"/>
    </row>
    <row r="236" spans="2:12" ht="12.75">
      <c r="B236" s="76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2:13" ht="12.75">
      <c r="B237" s="76"/>
      <c r="D237" s="30"/>
      <c r="E237" s="30"/>
      <c r="F237" s="30"/>
      <c r="G237" s="67"/>
      <c r="H237" s="67"/>
      <c r="I237" s="67"/>
      <c r="J237" s="67"/>
      <c r="K237" s="67"/>
      <c r="L237" s="67"/>
      <c r="M237" s="68"/>
    </row>
    <row r="238" spans="2:13" ht="12.75">
      <c r="B238" s="76"/>
      <c r="D238" s="30"/>
      <c r="E238" s="30"/>
      <c r="F238" s="30"/>
      <c r="G238" s="60"/>
      <c r="H238" s="60"/>
      <c r="I238" s="60"/>
      <c r="J238" s="60"/>
      <c r="K238" s="60"/>
      <c r="L238" s="60"/>
      <c r="M238" s="61"/>
    </row>
    <row r="239" spans="2:12" ht="12.75">
      <c r="B239" s="76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2:12" ht="12.75">
      <c r="B240" s="76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2:12" ht="12.75">
      <c r="B241" s="76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2:12" ht="12.75">
      <c r="B242" s="76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2:12" ht="12.75">
      <c r="B243" s="68"/>
      <c r="C243" s="68"/>
      <c r="D243" s="67"/>
      <c r="E243" s="67"/>
      <c r="F243" s="67"/>
      <c r="G243" s="30"/>
      <c r="H243" s="30"/>
      <c r="I243" s="30"/>
      <c r="J243" s="30"/>
      <c r="K243" s="30"/>
      <c r="L243" s="30"/>
    </row>
    <row r="244" spans="2:14" ht="12.75">
      <c r="B244" s="71"/>
      <c r="C244" s="61"/>
      <c r="D244" s="60"/>
      <c r="E244" s="60"/>
      <c r="F244" s="60"/>
      <c r="G244" s="30"/>
      <c r="H244" s="30"/>
      <c r="I244" s="30"/>
      <c r="J244" s="30"/>
      <c r="K244" s="30"/>
      <c r="L244" s="30"/>
      <c r="N244" s="68"/>
    </row>
    <row r="245" spans="2:14" ht="12.75">
      <c r="B245" s="81"/>
      <c r="D245" s="30"/>
      <c r="E245" s="30"/>
      <c r="F245" s="30"/>
      <c r="G245" s="30"/>
      <c r="H245" s="30"/>
      <c r="I245" s="30"/>
      <c r="J245" s="30"/>
      <c r="K245" s="30"/>
      <c r="L245" s="30"/>
      <c r="N245" s="61"/>
    </row>
    <row r="246" spans="2:12" ht="12.75">
      <c r="B246" s="76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2:13" ht="12.75">
      <c r="B247" s="76"/>
      <c r="D247" s="30"/>
      <c r="E247" s="30"/>
      <c r="F247" s="30"/>
      <c r="G247" s="67"/>
      <c r="H247" s="67"/>
      <c r="I247" s="67"/>
      <c r="J247" s="67"/>
      <c r="K247" s="67"/>
      <c r="L247" s="67"/>
      <c r="M247" s="68"/>
    </row>
    <row r="248" spans="2:12" ht="12.75">
      <c r="B248" s="76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2:12" ht="12.75">
      <c r="B249" s="76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2:12" ht="12.75">
      <c r="B250" s="76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2:12" ht="12.75">
      <c r="B251" s="76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2:12" ht="12.75">
      <c r="B252" s="76"/>
      <c r="D252" s="30"/>
      <c r="E252" s="30"/>
      <c r="F252" s="30"/>
      <c r="G252" s="30"/>
      <c r="H252" s="30"/>
      <c r="I252" s="30"/>
      <c r="J252" s="30"/>
      <c r="K252" s="30"/>
      <c r="L252" s="30"/>
    </row>
    <row r="253" spans="2:12" ht="12.75">
      <c r="B253" s="68"/>
      <c r="C253" s="68"/>
      <c r="D253" s="67"/>
      <c r="E253" s="67"/>
      <c r="F253" s="67"/>
      <c r="G253" s="30"/>
      <c r="H253" s="30"/>
      <c r="I253" s="30"/>
      <c r="J253" s="30"/>
      <c r="K253" s="30"/>
      <c r="L253" s="30"/>
    </row>
    <row r="254" spans="2:14" ht="12.75">
      <c r="B254" s="81"/>
      <c r="D254" s="30"/>
      <c r="E254" s="30"/>
      <c r="F254" s="30"/>
      <c r="G254" s="30"/>
      <c r="H254" s="30"/>
      <c r="I254" s="30"/>
      <c r="J254" s="30"/>
      <c r="K254" s="30"/>
      <c r="L254" s="30"/>
      <c r="N254" s="68"/>
    </row>
    <row r="255" spans="2:12" ht="12.75">
      <c r="B255" s="76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2:13" ht="12.75">
      <c r="B256" s="76"/>
      <c r="D256" s="30"/>
      <c r="E256" s="30"/>
      <c r="F256" s="30"/>
      <c r="G256" s="67"/>
      <c r="H256" s="67"/>
      <c r="I256" s="67"/>
      <c r="J256" s="67"/>
      <c r="K256" s="67"/>
      <c r="L256" s="67"/>
      <c r="M256" s="68"/>
    </row>
    <row r="257" spans="2:13" ht="12.75">
      <c r="B257" s="76"/>
      <c r="D257" s="30"/>
      <c r="E257" s="30"/>
      <c r="F257" s="30"/>
      <c r="G257" s="60"/>
      <c r="H257" s="60"/>
      <c r="I257" s="60"/>
      <c r="J257" s="60"/>
      <c r="K257" s="60"/>
      <c r="L257" s="60"/>
      <c r="M257" s="61"/>
    </row>
    <row r="258" spans="2:12" ht="12.75">
      <c r="B258" s="76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2:12" ht="12.75">
      <c r="B259" s="76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2:12" ht="12.75">
      <c r="B260" s="76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2:12" ht="12.75">
      <c r="B261" s="76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2:12" ht="12.75">
      <c r="B262" s="68"/>
      <c r="C262" s="68"/>
      <c r="D262" s="67"/>
      <c r="E262" s="67"/>
      <c r="F262" s="67"/>
      <c r="G262" s="30"/>
      <c r="H262" s="30"/>
      <c r="I262" s="30"/>
      <c r="J262" s="30"/>
      <c r="K262" s="30"/>
      <c r="L262" s="30"/>
    </row>
    <row r="263" spans="2:14" ht="12.75">
      <c r="B263" s="71"/>
      <c r="C263" s="61"/>
      <c r="D263" s="60"/>
      <c r="E263" s="60"/>
      <c r="F263" s="60"/>
      <c r="G263" s="30"/>
      <c r="H263" s="30"/>
      <c r="I263" s="30"/>
      <c r="J263" s="30"/>
      <c r="K263" s="30"/>
      <c r="L263" s="30"/>
      <c r="N263" s="68"/>
    </row>
    <row r="264" spans="2:14" ht="12.75">
      <c r="B264" s="81"/>
      <c r="D264" s="30"/>
      <c r="E264" s="30"/>
      <c r="F264" s="30"/>
      <c r="G264" s="30"/>
      <c r="H264" s="30"/>
      <c r="I264" s="30"/>
      <c r="J264" s="30"/>
      <c r="K264" s="30"/>
      <c r="L264" s="30"/>
      <c r="N264" s="61"/>
    </row>
    <row r="265" spans="2:12" ht="12.75">
      <c r="B265" s="76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2:13" ht="12.75">
      <c r="B266" s="76"/>
      <c r="D266" s="30"/>
      <c r="E266" s="30"/>
      <c r="F266" s="30"/>
      <c r="G266" s="67"/>
      <c r="H266" s="67"/>
      <c r="I266" s="67"/>
      <c r="J266" s="67"/>
      <c r="K266" s="67"/>
      <c r="L266" s="67"/>
      <c r="M266" s="68"/>
    </row>
    <row r="267" spans="2:12" ht="12.75">
      <c r="B267" s="76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2:12" ht="12.75">
      <c r="B268" s="76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2:12" ht="12.75">
      <c r="B269" s="76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2:12" ht="12.75">
      <c r="B270" s="76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2:12" ht="12.75">
      <c r="B271" s="76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2:12" ht="12.75">
      <c r="B272" s="68"/>
      <c r="C272" s="68"/>
      <c r="D272" s="67"/>
      <c r="E272" s="67"/>
      <c r="F272" s="67"/>
      <c r="G272" s="30"/>
      <c r="H272" s="30"/>
      <c r="I272" s="30"/>
      <c r="J272" s="30"/>
      <c r="K272" s="30"/>
      <c r="L272" s="30"/>
    </row>
    <row r="273" spans="2:14" ht="12.75">
      <c r="B273" s="81"/>
      <c r="D273" s="30"/>
      <c r="E273" s="30"/>
      <c r="F273" s="30"/>
      <c r="G273" s="30"/>
      <c r="H273" s="30"/>
      <c r="I273" s="30"/>
      <c r="J273" s="30"/>
      <c r="K273" s="30"/>
      <c r="L273" s="30"/>
      <c r="N273" s="68"/>
    </row>
    <row r="274" spans="2:12" ht="12.75">
      <c r="B274" s="76"/>
      <c r="D274" s="30"/>
      <c r="E274" s="30"/>
      <c r="F274" s="30"/>
      <c r="G274" s="30"/>
      <c r="H274" s="30"/>
      <c r="I274" s="30"/>
      <c r="J274" s="30"/>
      <c r="K274" s="30"/>
      <c r="L274" s="30"/>
    </row>
    <row r="275" spans="2:13" ht="12.75">
      <c r="B275" s="76"/>
      <c r="D275" s="30"/>
      <c r="E275" s="30"/>
      <c r="F275" s="30"/>
      <c r="G275" s="67"/>
      <c r="H275" s="67"/>
      <c r="I275" s="67"/>
      <c r="J275" s="67"/>
      <c r="K275" s="67"/>
      <c r="L275" s="67"/>
      <c r="M275" s="68"/>
    </row>
    <row r="276" spans="2:13" ht="12.75">
      <c r="B276" s="76"/>
      <c r="D276" s="30"/>
      <c r="E276" s="30"/>
      <c r="F276" s="30"/>
      <c r="G276" s="60"/>
      <c r="H276" s="60"/>
      <c r="I276" s="60"/>
      <c r="J276" s="60"/>
      <c r="K276" s="60"/>
      <c r="L276" s="60"/>
      <c r="M276" s="61"/>
    </row>
    <row r="277" spans="2:12" ht="12.75">
      <c r="B277" s="76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2:12" ht="12.75">
      <c r="B278" s="76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2:12" ht="12.75">
      <c r="B279" s="76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2:12" ht="12.75">
      <c r="B280" s="76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2:13" ht="12.75">
      <c r="B281" s="68"/>
      <c r="C281" s="68"/>
      <c r="D281" s="67"/>
      <c r="E281" s="67"/>
      <c r="F281" s="67"/>
      <c r="G281" s="67"/>
      <c r="H281" s="67"/>
      <c r="I281" s="67"/>
      <c r="J281" s="67"/>
      <c r="K281" s="67"/>
      <c r="L281" s="67"/>
      <c r="M281" s="68"/>
    </row>
    <row r="282" spans="2:14" ht="12.75">
      <c r="B282" s="71"/>
      <c r="C282" s="61"/>
      <c r="D282" s="60"/>
      <c r="E282" s="60"/>
      <c r="F282" s="60"/>
      <c r="G282" s="67"/>
      <c r="H282" s="67"/>
      <c r="I282" s="67"/>
      <c r="J282" s="67"/>
      <c r="K282" s="67"/>
      <c r="L282" s="67"/>
      <c r="M282" s="68"/>
      <c r="N282" s="68"/>
    </row>
    <row r="283" spans="2:14" ht="12.75">
      <c r="B283" s="76"/>
      <c r="D283" s="30"/>
      <c r="E283" s="30"/>
      <c r="F283" s="30"/>
      <c r="G283" s="60"/>
      <c r="H283" s="60"/>
      <c r="I283" s="60"/>
      <c r="J283" s="60"/>
      <c r="K283" s="60"/>
      <c r="L283" s="60"/>
      <c r="M283" s="61"/>
      <c r="N283" s="61"/>
    </row>
    <row r="284" spans="2:12" ht="12.75">
      <c r="B284" s="76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2:12" ht="12.75">
      <c r="B285" s="76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2:12" ht="12.75">
      <c r="B286" s="76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2:12" ht="12.75">
      <c r="B287" s="68"/>
      <c r="C287" s="68"/>
      <c r="D287" s="67"/>
      <c r="E287" s="67"/>
      <c r="F287" s="67"/>
      <c r="G287" s="30"/>
      <c r="H287" s="30"/>
      <c r="I287" s="30"/>
      <c r="J287" s="30"/>
      <c r="K287" s="30"/>
      <c r="L287" s="30"/>
    </row>
    <row r="288" spans="2:14" ht="12.75">
      <c r="B288" s="70"/>
      <c r="C288" s="68"/>
      <c r="D288" s="68"/>
      <c r="E288" s="67"/>
      <c r="F288" s="67"/>
      <c r="G288" s="30"/>
      <c r="H288" s="30"/>
      <c r="I288" s="30"/>
      <c r="J288" s="30"/>
      <c r="K288" s="30"/>
      <c r="L288" s="30"/>
      <c r="N288" s="68"/>
    </row>
    <row r="289" spans="2:14" ht="12.75">
      <c r="B289" s="71"/>
      <c r="C289" s="61"/>
      <c r="D289" s="60"/>
      <c r="E289" s="60"/>
      <c r="F289" s="60"/>
      <c r="G289" s="30"/>
      <c r="H289" s="30"/>
      <c r="I289" s="30"/>
      <c r="J289" s="30"/>
      <c r="K289" s="30"/>
      <c r="L289" s="30"/>
      <c r="N289" s="68"/>
    </row>
    <row r="290" spans="2:14" ht="12.75">
      <c r="B290" s="76"/>
      <c r="D290" s="30"/>
      <c r="E290" s="30"/>
      <c r="F290" s="30"/>
      <c r="G290" s="67"/>
      <c r="H290" s="67"/>
      <c r="I290" s="67"/>
      <c r="J290" s="67"/>
      <c r="K290" s="67"/>
      <c r="L290" s="67"/>
      <c r="M290" s="68"/>
      <c r="N290" s="61"/>
    </row>
    <row r="291" spans="2:13" ht="12.75">
      <c r="B291" s="76"/>
      <c r="D291" s="30"/>
      <c r="E291" s="30"/>
      <c r="F291" s="30"/>
      <c r="G291" s="74"/>
      <c r="H291" s="74"/>
      <c r="I291" s="74"/>
      <c r="J291" s="74"/>
      <c r="K291" s="74"/>
      <c r="L291" s="74"/>
      <c r="M291" s="77"/>
    </row>
    <row r="292" spans="2:12" ht="12.75">
      <c r="B292" s="76"/>
      <c r="D292" s="30"/>
      <c r="E292" s="30"/>
      <c r="F292" s="30"/>
      <c r="G292" s="30"/>
      <c r="H292" s="30"/>
      <c r="I292" s="30"/>
      <c r="J292" s="30"/>
      <c r="K292" s="30"/>
      <c r="L292" s="30"/>
    </row>
    <row r="293" spans="2:13" ht="15.75">
      <c r="B293" s="76"/>
      <c r="D293" s="30"/>
      <c r="E293" s="30"/>
      <c r="F293" s="30"/>
      <c r="G293" s="95"/>
      <c r="H293" s="95"/>
      <c r="I293" s="95"/>
      <c r="J293" s="95"/>
      <c r="K293" s="95"/>
      <c r="L293" s="95"/>
      <c r="M293" s="96"/>
    </row>
    <row r="294" spans="2:6" ht="12.75">
      <c r="B294" s="76"/>
      <c r="D294" s="30"/>
      <c r="E294" s="30"/>
      <c r="F294" s="30"/>
    </row>
    <row r="295" spans="2:6" ht="12.75">
      <c r="B295" s="76"/>
      <c r="D295" s="30"/>
      <c r="E295" s="30"/>
      <c r="F295" s="30"/>
    </row>
    <row r="296" spans="2:6" ht="12.75">
      <c r="B296" s="68"/>
      <c r="C296" s="68"/>
      <c r="D296" s="67"/>
      <c r="E296" s="67"/>
      <c r="F296" s="67"/>
    </row>
    <row r="297" spans="2:14" ht="12.75">
      <c r="B297" s="77"/>
      <c r="C297" s="77"/>
      <c r="D297" s="77"/>
      <c r="E297" s="74"/>
      <c r="F297" s="74"/>
      <c r="N297" s="68"/>
    </row>
    <row r="298" spans="2:14" ht="12.75">
      <c r="B298" s="29"/>
      <c r="D298" s="30"/>
      <c r="E298" s="30"/>
      <c r="F298" s="30"/>
      <c r="N298" s="77"/>
    </row>
    <row r="299" spans="2:6" ht="15.75">
      <c r="B299" s="97"/>
      <c r="C299" s="96"/>
      <c r="D299" s="95"/>
      <c r="E299" s="98"/>
      <c r="F299" s="95"/>
    </row>
    <row r="300" ht="15.75">
      <c r="N300" s="96"/>
    </row>
  </sheetData>
  <mergeCells count="3">
    <mergeCell ref="I8:K8"/>
    <mergeCell ref="G10:I13"/>
    <mergeCell ref="K10:M1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P41"/>
  <sheetViews>
    <sheetView showGridLines="0" zoomScale="85" zoomScaleNormal="85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2.75" outlineLevelCol="1"/>
  <cols>
    <col min="1" max="1" width="26.875" style="1" customWidth="1"/>
    <col min="2" max="2" width="8.00390625" style="1" customWidth="1"/>
    <col min="3" max="3" width="5.875" style="1" customWidth="1" outlineLevel="1"/>
    <col min="4" max="4" width="9.625" style="1" customWidth="1" outlineLevel="1"/>
    <col min="5" max="5" width="4.00390625" style="1" customWidth="1" outlineLevel="1"/>
    <col min="6" max="6" width="7.125" style="1" customWidth="1" outlineLevel="1"/>
    <col min="7" max="7" width="4.75390625" style="1" customWidth="1" outlineLevel="1"/>
    <col min="8" max="8" width="5.875" style="1" customWidth="1" outlineLevel="1"/>
    <col min="9" max="9" width="9.125" style="1" customWidth="1" outlineLevel="1"/>
    <col min="10" max="10" width="6.75390625" style="1" customWidth="1"/>
    <col min="11" max="11" width="8.625" style="3" customWidth="1"/>
    <col min="12" max="12" width="6.875" style="1" customWidth="1"/>
    <col min="13" max="13" width="5.625" style="3" customWidth="1"/>
    <col min="14" max="14" width="6.125" style="3" hidden="1" customWidth="1"/>
    <col min="15" max="15" width="6.875" style="1" customWidth="1"/>
    <col min="16" max="16" width="5.875" style="3" customWidth="1"/>
    <col min="17" max="17" width="6.125" style="3" hidden="1" customWidth="1"/>
    <col min="18" max="18" width="7.375" style="1" customWidth="1"/>
    <col min="19" max="19" width="8.00390625" style="3" customWidth="1"/>
    <col min="20" max="20" width="6.875" style="1" customWidth="1"/>
    <col min="21" max="21" width="6.125" style="3" customWidth="1"/>
    <col min="22" max="22" width="5.875" style="3" hidden="1" customWidth="1"/>
    <col min="23" max="23" width="6.875" style="1" customWidth="1"/>
    <col min="24" max="24" width="6.25390625" style="3" customWidth="1"/>
    <col min="25" max="25" width="5.25390625" style="3" hidden="1" customWidth="1"/>
    <col min="26" max="26" width="7.375" style="1" customWidth="1"/>
    <col min="27" max="27" width="8.25390625" style="3" customWidth="1"/>
    <col min="28" max="28" width="7.125" style="1" customWidth="1"/>
    <col min="29" max="29" width="6.375" style="3" customWidth="1"/>
    <col min="30" max="30" width="5.875" style="3" hidden="1" customWidth="1"/>
    <col min="31" max="31" width="6.75390625" style="1" customWidth="1"/>
    <col min="32" max="32" width="6.25390625" style="3" customWidth="1"/>
    <col min="33" max="33" width="5.25390625" style="3" hidden="1" customWidth="1"/>
    <col min="34" max="34" width="7.375" style="1" customWidth="1"/>
    <col min="35" max="35" width="8.25390625" style="3" customWidth="1"/>
    <col min="36" max="36" width="7.125" style="1" customWidth="1"/>
    <col min="37" max="37" width="6.375" style="3" customWidth="1"/>
    <col min="38" max="38" width="5.875" style="3" hidden="1" customWidth="1"/>
    <col min="39" max="39" width="6.75390625" style="1" customWidth="1"/>
    <col min="40" max="40" width="6.25390625" style="3" customWidth="1"/>
    <col min="41" max="41" width="5.25390625" style="3" hidden="1" customWidth="1"/>
  </cols>
  <sheetData>
    <row r="1" spans="1:42" ht="25.5" customHeight="1">
      <c r="A1" s="2"/>
      <c r="B1" s="108"/>
      <c r="C1" s="153" t="s">
        <v>0</v>
      </c>
      <c r="D1" s="160"/>
      <c r="E1" s="153" t="s">
        <v>64</v>
      </c>
      <c r="F1" s="163"/>
      <c r="G1" s="153" t="s">
        <v>2</v>
      </c>
      <c r="H1" s="163"/>
      <c r="I1" s="108"/>
      <c r="J1" s="153" t="s">
        <v>59</v>
      </c>
      <c r="K1" s="154"/>
      <c r="L1" s="154"/>
      <c r="M1" s="154"/>
      <c r="N1" s="154"/>
      <c r="O1" s="154"/>
      <c r="P1" s="154"/>
      <c r="Q1" s="155"/>
      <c r="R1" s="153" t="s">
        <v>60</v>
      </c>
      <c r="S1" s="154"/>
      <c r="T1" s="154"/>
      <c r="U1" s="154"/>
      <c r="V1" s="154"/>
      <c r="W1" s="154"/>
      <c r="X1" s="154"/>
      <c r="Y1" s="155"/>
      <c r="Z1" s="153" t="s">
        <v>29</v>
      </c>
      <c r="AA1" s="154"/>
      <c r="AB1" s="154"/>
      <c r="AC1" s="154"/>
      <c r="AD1" s="154"/>
      <c r="AE1" s="154"/>
      <c r="AF1" s="154"/>
      <c r="AG1" s="155"/>
      <c r="AH1" s="153" t="s">
        <v>32</v>
      </c>
      <c r="AI1" s="154"/>
      <c r="AJ1" s="154"/>
      <c r="AK1" s="154"/>
      <c r="AL1" s="154"/>
      <c r="AM1" s="154"/>
      <c r="AN1" s="154"/>
      <c r="AO1" s="155"/>
      <c r="AP1" s="142"/>
    </row>
    <row r="2" spans="1:42" ht="21.75" customHeight="1">
      <c r="A2" s="4"/>
      <c r="B2" s="107"/>
      <c r="C2" s="161"/>
      <c r="D2" s="162"/>
      <c r="E2" s="164"/>
      <c r="F2" s="165"/>
      <c r="G2" s="164"/>
      <c r="H2" s="165"/>
      <c r="I2" s="107"/>
      <c r="J2" s="156" t="s">
        <v>0</v>
      </c>
      <c r="K2" s="157"/>
      <c r="L2" s="156" t="s">
        <v>1</v>
      </c>
      <c r="M2" s="158"/>
      <c r="N2" s="159"/>
      <c r="O2" s="156" t="s">
        <v>2</v>
      </c>
      <c r="P2" s="158"/>
      <c r="Q2" s="159"/>
      <c r="R2" s="156" t="s">
        <v>0</v>
      </c>
      <c r="S2" s="157"/>
      <c r="T2" s="156" t="s">
        <v>1</v>
      </c>
      <c r="U2" s="158"/>
      <c r="V2" s="159"/>
      <c r="W2" s="156" t="s">
        <v>2</v>
      </c>
      <c r="X2" s="158"/>
      <c r="Y2" s="159"/>
      <c r="Z2" s="156" t="s">
        <v>0</v>
      </c>
      <c r="AA2" s="157"/>
      <c r="AB2" s="156" t="s">
        <v>1</v>
      </c>
      <c r="AC2" s="158"/>
      <c r="AD2" s="159"/>
      <c r="AE2" s="156" t="s">
        <v>2</v>
      </c>
      <c r="AF2" s="158"/>
      <c r="AG2" s="159"/>
      <c r="AH2" s="156" t="s">
        <v>0</v>
      </c>
      <c r="AI2" s="157"/>
      <c r="AJ2" s="156" t="s">
        <v>1</v>
      </c>
      <c r="AK2" s="158"/>
      <c r="AL2" s="159"/>
      <c r="AM2" s="156" t="s">
        <v>2</v>
      </c>
      <c r="AN2" s="158"/>
      <c r="AO2" s="159"/>
      <c r="AP2" s="142"/>
    </row>
    <row r="3" spans="1:42" ht="25.5">
      <c r="A3" s="4"/>
      <c r="B3" s="117" t="s">
        <v>21</v>
      </c>
      <c r="C3" s="116" t="s">
        <v>20</v>
      </c>
      <c r="D3" s="15" t="s">
        <v>19</v>
      </c>
      <c r="E3" s="116" t="s">
        <v>20</v>
      </c>
      <c r="F3" s="16" t="s">
        <v>19</v>
      </c>
      <c r="G3" s="116" t="s">
        <v>20</v>
      </c>
      <c r="H3" s="15" t="s">
        <v>19</v>
      </c>
      <c r="I3" s="13" t="s">
        <v>23</v>
      </c>
      <c r="J3" s="126" t="s">
        <v>22</v>
      </c>
      <c r="K3" s="16" t="s">
        <v>25</v>
      </c>
      <c r="L3" s="14" t="s">
        <v>22</v>
      </c>
      <c r="M3" s="17" t="s">
        <v>25</v>
      </c>
      <c r="N3" s="16" t="s">
        <v>24</v>
      </c>
      <c r="O3" s="14" t="s">
        <v>22</v>
      </c>
      <c r="P3" s="17" t="s">
        <v>25</v>
      </c>
      <c r="Q3" s="17" t="s">
        <v>24</v>
      </c>
      <c r="R3" s="126" t="s">
        <v>22</v>
      </c>
      <c r="S3" s="16" t="s">
        <v>25</v>
      </c>
      <c r="T3" s="14" t="s">
        <v>22</v>
      </c>
      <c r="U3" s="17" t="s">
        <v>25</v>
      </c>
      <c r="V3" s="16" t="s">
        <v>24</v>
      </c>
      <c r="W3" s="14" t="s">
        <v>22</v>
      </c>
      <c r="X3" s="17" t="s">
        <v>25</v>
      </c>
      <c r="Y3" s="17" t="s">
        <v>24</v>
      </c>
      <c r="Z3" s="126" t="s">
        <v>22</v>
      </c>
      <c r="AA3" s="16" t="s">
        <v>25</v>
      </c>
      <c r="AB3" s="14" t="s">
        <v>22</v>
      </c>
      <c r="AC3" s="17" t="s">
        <v>25</v>
      </c>
      <c r="AD3" s="16" t="s">
        <v>24</v>
      </c>
      <c r="AE3" s="14" t="s">
        <v>22</v>
      </c>
      <c r="AF3" s="17" t="s">
        <v>25</v>
      </c>
      <c r="AG3" s="17" t="s">
        <v>24</v>
      </c>
      <c r="AH3" s="126" t="s">
        <v>22</v>
      </c>
      <c r="AI3" s="16" t="s">
        <v>25</v>
      </c>
      <c r="AJ3" s="14" t="s">
        <v>22</v>
      </c>
      <c r="AK3" s="17" t="s">
        <v>25</v>
      </c>
      <c r="AL3" s="16" t="s">
        <v>24</v>
      </c>
      <c r="AM3" s="14" t="s">
        <v>22</v>
      </c>
      <c r="AN3" s="17" t="s">
        <v>25</v>
      </c>
      <c r="AO3" s="17" t="s">
        <v>24</v>
      </c>
      <c r="AP3" s="141"/>
    </row>
    <row r="4" spans="1:42" ht="12.75">
      <c r="A4" s="2" t="s">
        <v>16</v>
      </c>
      <c r="B4" s="143"/>
      <c r="C4" s="5"/>
      <c r="D4" s="12"/>
      <c r="E4" s="5"/>
      <c r="F4" s="12"/>
      <c r="G4" s="5"/>
      <c r="H4" s="12"/>
      <c r="J4" s="128"/>
      <c r="K4" s="9"/>
      <c r="L4" s="5"/>
      <c r="M4" s="6"/>
      <c r="N4" s="9"/>
      <c r="O4" s="5"/>
      <c r="P4" s="6"/>
      <c r="Q4" s="6"/>
      <c r="R4" s="128"/>
      <c r="S4" s="9"/>
      <c r="T4" s="5"/>
      <c r="U4" s="6"/>
      <c r="V4" s="9"/>
      <c r="W4" s="5"/>
      <c r="X4" s="6"/>
      <c r="Y4" s="6"/>
      <c r="Z4" s="128"/>
      <c r="AA4" s="9"/>
      <c r="AB4" s="5"/>
      <c r="AC4" s="6"/>
      <c r="AD4" s="9"/>
      <c r="AE4" s="5"/>
      <c r="AF4" s="6"/>
      <c r="AG4" s="6"/>
      <c r="AH4" s="128"/>
      <c r="AI4" s="9"/>
      <c r="AJ4" s="5"/>
      <c r="AK4" s="6"/>
      <c r="AL4" s="9"/>
      <c r="AM4" s="5"/>
      <c r="AN4" s="6"/>
      <c r="AO4" s="6"/>
      <c r="AP4" s="141"/>
    </row>
    <row r="5" spans="1:42" ht="25.5">
      <c r="A5" s="132" t="s">
        <v>63</v>
      </c>
      <c r="B5" s="145">
        <v>20</v>
      </c>
      <c r="C5" s="148">
        <v>70</v>
      </c>
      <c r="D5" s="135">
        <f aca="true" t="shared" si="0" ref="D5:D18">$B5*C5/100</f>
        <v>14</v>
      </c>
      <c r="E5" s="148">
        <v>20</v>
      </c>
      <c r="F5" s="135">
        <f aca="true" t="shared" si="1" ref="F5:F18">$B5*E5/100</f>
        <v>4</v>
      </c>
      <c r="G5" s="148">
        <v>10</v>
      </c>
      <c r="H5" s="135">
        <f aca="true" t="shared" si="2" ref="H5:H18">$B5*G5/100</f>
        <v>2</v>
      </c>
      <c r="I5" s="144">
        <f>C5+E5+G5</f>
        <v>100</v>
      </c>
      <c r="J5" s="139">
        <v>100</v>
      </c>
      <c r="K5" s="135">
        <f>J5*$D5/100</f>
        <v>14</v>
      </c>
      <c r="L5" s="137">
        <v>95</v>
      </c>
      <c r="M5" s="138">
        <f>L5*$F5/100</f>
        <v>3.8</v>
      </c>
      <c r="N5" s="138">
        <f>IF(L5&gt;0,$F5,0)</f>
        <v>4</v>
      </c>
      <c r="O5" s="137">
        <v>100</v>
      </c>
      <c r="P5" s="138">
        <f>O5*$H5/100</f>
        <v>2</v>
      </c>
      <c r="Q5" s="138">
        <f>IF(J5&gt;0,$H5,0)</f>
        <v>2</v>
      </c>
      <c r="R5" s="139">
        <v>25</v>
      </c>
      <c r="S5" s="135">
        <f>R5*$D5/100</f>
        <v>3.5</v>
      </c>
      <c r="T5" s="137">
        <v>95</v>
      </c>
      <c r="U5" s="138">
        <f>T5*$F5/100</f>
        <v>3.8</v>
      </c>
      <c r="V5" s="138">
        <f>IF(T5&gt;0,$F5,0)</f>
        <v>4</v>
      </c>
      <c r="W5" s="137">
        <v>100</v>
      </c>
      <c r="X5" s="138">
        <f>W5*$H5/100</f>
        <v>2</v>
      </c>
      <c r="Y5" s="138">
        <f>IF(R5&gt;0,$H5,0)</f>
        <v>2</v>
      </c>
      <c r="Z5" s="139">
        <v>50</v>
      </c>
      <c r="AA5" s="135">
        <f>Z5*$D5/100</f>
        <v>7</v>
      </c>
      <c r="AB5" s="137">
        <v>70</v>
      </c>
      <c r="AC5" s="138">
        <f>AB5*$F5/100</f>
        <v>2.8</v>
      </c>
      <c r="AD5" s="138">
        <f>IF(AB5&gt;0,$F5,0)</f>
        <v>4</v>
      </c>
      <c r="AE5" s="137">
        <v>85</v>
      </c>
      <c r="AF5" s="138">
        <f>AE5*$H5/100</f>
        <v>1.7</v>
      </c>
      <c r="AG5" s="138">
        <f>IF(Z5&gt;0,$H5,0)</f>
        <v>2</v>
      </c>
      <c r="AH5" s="139">
        <v>10</v>
      </c>
      <c r="AI5" s="135">
        <f>AH5*$D5/100</f>
        <v>1.4</v>
      </c>
      <c r="AJ5" s="137">
        <v>85</v>
      </c>
      <c r="AK5" s="138">
        <f>AJ5*$F5/100</f>
        <v>3.4</v>
      </c>
      <c r="AL5" s="138">
        <f>IF(AJ5&gt;0,$F5,0)</f>
        <v>4</v>
      </c>
      <c r="AM5" s="137">
        <v>95</v>
      </c>
      <c r="AN5" s="138">
        <f>AM5*$H5/100</f>
        <v>1.9</v>
      </c>
      <c r="AO5" s="6">
        <f>IF(AH5&gt;0,$H5,0)</f>
        <v>2</v>
      </c>
      <c r="AP5" s="141"/>
    </row>
    <row r="6" spans="1:42" ht="12.75">
      <c r="A6" s="1" t="s">
        <v>53</v>
      </c>
      <c r="B6" s="146">
        <v>6.5</v>
      </c>
      <c r="C6" s="149">
        <v>75</v>
      </c>
      <c r="D6" s="9">
        <f>$B6*C6/100</f>
        <v>4.875</v>
      </c>
      <c r="E6" s="149">
        <v>20</v>
      </c>
      <c r="F6" s="9">
        <f>$B6*E6/100</f>
        <v>1.3</v>
      </c>
      <c r="G6" s="149">
        <v>5</v>
      </c>
      <c r="H6" s="9">
        <f>$B6*G6/100</f>
        <v>0.325</v>
      </c>
      <c r="I6" s="106">
        <f>C6+E6+G6</f>
        <v>100</v>
      </c>
      <c r="J6" s="128">
        <v>40</v>
      </c>
      <c r="K6" s="9">
        <f>J6*$D6/100</f>
        <v>1.95</v>
      </c>
      <c r="L6" s="5">
        <v>90</v>
      </c>
      <c r="M6" s="6">
        <f>L6*$F6/100</f>
        <v>1.17</v>
      </c>
      <c r="N6" s="6">
        <f>IF(L6&gt;0,$F6,0)</f>
        <v>1.3</v>
      </c>
      <c r="O6" s="5">
        <v>85</v>
      </c>
      <c r="P6" s="6">
        <f>O6*$H6/100</f>
        <v>0.27625</v>
      </c>
      <c r="Q6" s="6">
        <f>IF(J6&gt;0,$H6,0)</f>
        <v>0.325</v>
      </c>
      <c r="R6" s="128">
        <v>40</v>
      </c>
      <c r="S6" s="9">
        <f>R6*$D6/100</f>
        <v>1.95</v>
      </c>
      <c r="T6" s="5">
        <v>90</v>
      </c>
      <c r="U6" s="6">
        <f>T6*$F6/100</f>
        <v>1.17</v>
      </c>
      <c r="V6" s="6">
        <f>IF(T6&gt;0,$F6,0)</f>
        <v>1.3</v>
      </c>
      <c r="W6" s="5">
        <v>85</v>
      </c>
      <c r="X6" s="6">
        <f>W6*$H6/100</f>
        <v>0.27625</v>
      </c>
      <c r="Y6" s="6">
        <f>IF(R6&gt;0,$H6,0)</f>
        <v>0.325</v>
      </c>
      <c r="Z6" s="128">
        <v>10</v>
      </c>
      <c r="AA6" s="9">
        <f>Z6*$D6/100</f>
        <v>0.4875</v>
      </c>
      <c r="AB6" s="5">
        <v>0</v>
      </c>
      <c r="AC6" s="6">
        <f>AB6*$F6/100</f>
        <v>0</v>
      </c>
      <c r="AD6" s="6">
        <f>IF(AB6&gt;0,$F6,0)</f>
        <v>0</v>
      </c>
      <c r="AE6" s="5">
        <v>0</v>
      </c>
      <c r="AF6" s="6">
        <f>AE6*$H6/100</f>
        <v>0</v>
      </c>
      <c r="AG6" s="6">
        <f>IF(Z6&gt;0,$H6,0)</f>
        <v>0.325</v>
      </c>
      <c r="AH6" s="128">
        <v>20</v>
      </c>
      <c r="AI6" s="9">
        <f>AH6*$D6/100</f>
        <v>0.975</v>
      </c>
      <c r="AJ6" s="5">
        <v>100</v>
      </c>
      <c r="AK6" s="6">
        <f>AJ6*$F6/100</f>
        <v>1.3</v>
      </c>
      <c r="AL6" s="6">
        <f>IF(AJ6&gt;0,$F6,0)</f>
        <v>1.3</v>
      </c>
      <c r="AM6" s="5">
        <v>85</v>
      </c>
      <c r="AN6" s="6">
        <f>AM6*$H6/100</f>
        <v>0.27625</v>
      </c>
      <c r="AO6" s="6">
        <f>IF(AH6&gt;0,$H6,0)</f>
        <v>0.325</v>
      </c>
      <c r="AP6" s="141"/>
    </row>
    <row r="7" spans="1:42" ht="25.5">
      <c r="A7" s="132" t="s">
        <v>66</v>
      </c>
      <c r="B7" s="145">
        <v>4.25</v>
      </c>
      <c r="C7" s="148">
        <v>75</v>
      </c>
      <c r="D7" s="135">
        <f t="shared" si="0"/>
        <v>3.1875</v>
      </c>
      <c r="E7" s="148">
        <v>20</v>
      </c>
      <c r="F7" s="135">
        <f t="shared" si="1"/>
        <v>0.85</v>
      </c>
      <c r="G7" s="148">
        <v>5</v>
      </c>
      <c r="H7" s="135">
        <f t="shared" si="2"/>
        <v>0.2125</v>
      </c>
      <c r="I7" s="144">
        <f aca="true" t="shared" si="3" ref="I7:I12">C7+E7+G7</f>
        <v>100</v>
      </c>
      <c r="J7" s="139">
        <v>100</v>
      </c>
      <c r="K7" s="135">
        <f aca="true" t="shared" si="4" ref="K7:K18">J7*$D7/100</f>
        <v>3.1875</v>
      </c>
      <c r="L7" s="137">
        <v>100</v>
      </c>
      <c r="M7" s="138">
        <f aca="true" t="shared" si="5" ref="M7:M18">L7*$F7/100</f>
        <v>0.85</v>
      </c>
      <c r="N7" s="138">
        <f aca="true" t="shared" si="6" ref="N7:N18">IF(L7&gt;0,$F7,0)</f>
        <v>0.85</v>
      </c>
      <c r="O7" s="137">
        <v>85</v>
      </c>
      <c r="P7" s="138">
        <f aca="true" t="shared" si="7" ref="P7:P18">O7*$H7/100</f>
        <v>0.180625</v>
      </c>
      <c r="Q7" s="138">
        <f aca="true" t="shared" si="8" ref="Q7:Q18">IF(J7&gt;0,$H7,0)</f>
        <v>0.2125</v>
      </c>
      <c r="R7" s="139">
        <v>100</v>
      </c>
      <c r="S7" s="135">
        <f aca="true" t="shared" si="9" ref="S7:S18">R7*$D7/100</f>
        <v>3.1875</v>
      </c>
      <c r="T7" s="137">
        <v>100</v>
      </c>
      <c r="U7" s="138">
        <f aca="true" t="shared" si="10" ref="U7:U18">T7*$F7/100</f>
        <v>0.85</v>
      </c>
      <c r="V7" s="138">
        <f aca="true" t="shared" si="11" ref="V7:V18">IF(T7&gt;0,$F7,0)</f>
        <v>0.85</v>
      </c>
      <c r="W7" s="137">
        <v>85</v>
      </c>
      <c r="X7" s="138">
        <f aca="true" t="shared" si="12" ref="X7:X18">W7*$H7/100</f>
        <v>0.180625</v>
      </c>
      <c r="Y7" s="138">
        <f aca="true" t="shared" si="13" ref="Y7:Y18">IF(R7&gt;0,$H7,0)</f>
        <v>0.2125</v>
      </c>
      <c r="Z7" s="139">
        <v>0</v>
      </c>
      <c r="AA7" s="135">
        <f aca="true" t="shared" si="14" ref="AA7:AA18">Z7*$D7/100</f>
        <v>0</v>
      </c>
      <c r="AB7" s="137">
        <v>0</v>
      </c>
      <c r="AC7" s="138">
        <f aca="true" t="shared" si="15" ref="AC7:AC18">AB7*$F7/100</f>
        <v>0</v>
      </c>
      <c r="AD7" s="138">
        <f aca="true" t="shared" si="16" ref="AD7:AD18">IF(AB7&gt;0,$F7,0)</f>
        <v>0</v>
      </c>
      <c r="AE7" s="137">
        <v>0</v>
      </c>
      <c r="AF7" s="138">
        <f aca="true" t="shared" si="17" ref="AF7:AF18">AE7*$H7/100</f>
        <v>0</v>
      </c>
      <c r="AG7" s="138">
        <f aca="true" t="shared" si="18" ref="AG7:AG18">IF(Z7&gt;0,$H7,0)</f>
        <v>0</v>
      </c>
      <c r="AH7" s="139">
        <v>100</v>
      </c>
      <c r="AI7" s="135">
        <f aca="true" t="shared" si="19" ref="AI7:AI18">AH7*$D7/100</f>
        <v>3.1875</v>
      </c>
      <c r="AJ7" s="137">
        <v>100</v>
      </c>
      <c r="AK7" s="138">
        <f aca="true" t="shared" si="20" ref="AK7:AK18">AJ7*$F7/100</f>
        <v>0.85</v>
      </c>
      <c r="AL7" s="138">
        <f aca="true" t="shared" si="21" ref="AL7:AL18">IF(AJ7&gt;0,$F7,0)</f>
        <v>0.85</v>
      </c>
      <c r="AM7" s="137">
        <v>85</v>
      </c>
      <c r="AN7" s="138">
        <f aca="true" t="shared" si="22" ref="AN7:AN18">AM7*$H7/100</f>
        <v>0.180625</v>
      </c>
      <c r="AO7" s="6">
        <f aca="true" t="shared" si="23" ref="AO7:AO18">IF(AH7&gt;0,$H7,0)</f>
        <v>0.2125</v>
      </c>
      <c r="AP7" s="141"/>
    </row>
    <row r="8" spans="1:42" ht="25.5">
      <c r="A8" s="1" t="s">
        <v>67</v>
      </c>
      <c r="B8" s="146">
        <v>3</v>
      </c>
      <c r="C8" s="149">
        <v>75</v>
      </c>
      <c r="D8" s="9">
        <f t="shared" si="0"/>
        <v>2.25</v>
      </c>
      <c r="E8" s="149">
        <v>20</v>
      </c>
      <c r="F8" s="9">
        <f t="shared" si="1"/>
        <v>0.6</v>
      </c>
      <c r="G8" s="149">
        <v>5</v>
      </c>
      <c r="H8" s="9">
        <f t="shared" si="2"/>
        <v>0.15</v>
      </c>
      <c r="I8" s="106">
        <f t="shared" si="3"/>
        <v>100</v>
      </c>
      <c r="J8" s="128">
        <v>0</v>
      </c>
      <c r="K8" s="9">
        <f t="shared" si="4"/>
        <v>0</v>
      </c>
      <c r="L8" s="5">
        <v>0</v>
      </c>
      <c r="M8" s="6">
        <f t="shared" si="5"/>
        <v>0</v>
      </c>
      <c r="N8" s="6">
        <f t="shared" si="6"/>
        <v>0</v>
      </c>
      <c r="O8" s="5">
        <v>0</v>
      </c>
      <c r="P8" s="6">
        <f t="shared" si="7"/>
        <v>0</v>
      </c>
      <c r="Q8" s="6">
        <f t="shared" si="8"/>
        <v>0</v>
      </c>
      <c r="R8" s="128">
        <v>0</v>
      </c>
      <c r="S8" s="9">
        <f t="shared" si="9"/>
        <v>0</v>
      </c>
      <c r="T8" s="5">
        <v>0</v>
      </c>
      <c r="U8" s="6">
        <f t="shared" si="10"/>
        <v>0</v>
      </c>
      <c r="V8" s="6">
        <f t="shared" si="11"/>
        <v>0</v>
      </c>
      <c r="W8" s="5">
        <v>0</v>
      </c>
      <c r="X8" s="6">
        <f t="shared" si="12"/>
        <v>0</v>
      </c>
      <c r="Y8" s="6">
        <f t="shared" si="13"/>
        <v>0</v>
      </c>
      <c r="Z8" s="128">
        <v>0</v>
      </c>
      <c r="AA8" s="9">
        <f t="shared" si="14"/>
        <v>0</v>
      </c>
      <c r="AB8" s="5">
        <v>0</v>
      </c>
      <c r="AC8" s="6">
        <f t="shared" si="15"/>
        <v>0</v>
      </c>
      <c r="AD8" s="6">
        <f t="shared" si="16"/>
        <v>0</v>
      </c>
      <c r="AE8" s="5">
        <v>0</v>
      </c>
      <c r="AF8" s="6">
        <f t="shared" si="17"/>
        <v>0</v>
      </c>
      <c r="AG8" s="6">
        <f t="shared" si="18"/>
        <v>0</v>
      </c>
      <c r="AH8" s="128">
        <v>100</v>
      </c>
      <c r="AI8" s="9">
        <f t="shared" si="19"/>
        <v>2.25</v>
      </c>
      <c r="AJ8" s="5">
        <v>100</v>
      </c>
      <c r="AK8" s="6">
        <f t="shared" si="20"/>
        <v>0.6</v>
      </c>
      <c r="AL8" s="6">
        <f t="shared" si="21"/>
        <v>0.6</v>
      </c>
      <c r="AM8" s="5">
        <v>85</v>
      </c>
      <c r="AN8" s="6">
        <f t="shared" si="22"/>
        <v>0.1275</v>
      </c>
      <c r="AO8" s="6">
        <f t="shared" si="23"/>
        <v>0.15</v>
      </c>
      <c r="AP8" s="141"/>
    </row>
    <row r="9" spans="1:42" ht="12" customHeight="1">
      <c r="A9" s="132" t="s">
        <v>69</v>
      </c>
      <c r="B9" s="145">
        <v>4.25</v>
      </c>
      <c r="C9" s="148">
        <v>75</v>
      </c>
      <c r="D9" s="135">
        <f t="shared" si="0"/>
        <v>3.1875</v>
      </c>
      <c r="E9" s="148">
        <v>20</v>
      </c>
      <c r="F9" s="135">
        <f t="shared" si="1"/>
        <v>0.85</v>
      </c>
      <c r="G9" s="148">
        <v>5</v>
      </c>
      <c r="H9" s="135">
        <f t="shared" si="2"/>
        <v>0.2125</v>
      </c>
      <c r="I9" s="144">
        <f t="shared" si="3"/>
        <v>100</v>
      </c>
      <c r="J9" s="139">
        <v>100</v>
      </c>
      <c r="K9" s="135">
        <f t="shared" si="4"/>
        <v>3.1875</v>
      </c>
      <c r="L9" s="137">
        <v>95</v>
      </c>
      <c r="M9" s="138">
        <f t="shared" si="5"/>
        <v>0.8075</v>
      </c>
      <c r="N9" s="138">
        <f t="shared" si="6"/>
        <v>0.85</v>
      </c>
      <c r="O9" s="137">
        <v>85</v>
      </c>
      <c r="P9" s="138">
        <f t="shared" si="7"/>
        <v>0.180625</v>
      </c>
      <c r="Q9" s="138">
        <f t="shared" si="8"/>
        <v>0.2125</v>
      </c>
      <c r="R9" s="139">
        <v>100</v>
      </c>
      <c r="S9" s="135">
        <f t="shared" si="9"/>
        <v>3.1875</v>
      </c>
      <c r="T9" s="137">
        <v>95</v>
      </c>
      <c r="U9" s="138">
        <f t="shared" si="10"/>
        <v>0.8075</v>
      </c>
      <c r="V9" s="138">
        <f t="shared" si="11"/>
        <v>0.85</v>
      </c>
      <c r="W9" s="137">
        <v>85</v>
      </c>
      <c r="X9" s="138">
        <f t="shared" si="12"/>
        <v>0.180625</v>
      </c>
      <c r="Y9" s="138">
        <f t="shared" si="13"/>
        <v>0.2125</v>
      </c>
      <c r="Z9" s="139">
        <v>0</v>
      </c>
      <c r="AA9" s="135">
        <f t="shared" si="14"/>
        <v>0</v>
      </c>
      <c r="AB9" s="137">
        <v>0</v>
      </c>
      <c r="AC9" s="138">
        <f t="shared" si="15"/>
        <v>0</v>
      </c>
      <c r="AD9" s="138">
        <f t="shared" si="16"/>
        <v>0</v>
      </c>
      <c r="AE9" s="137">
        <v>0</v>
      </c>
      <c r="AF9" s="138">
        <f t="shared" si="17"/>
        <v>0</v>
      </c>
      <c r="AG9" s="138">
        <f t="shared" si="18"/>
        <v>0</v>
      </c>
      <c r="AH9" s="139">
        <v>100</v>
      </c>
      <c r="AI9" s="135">
        <f t="shared" si="19"/>
        <v>3.1875</v>
      </c>
      <c r="AJ9" s="137">
        <v>100</v>
      </c>
      <c r="AK9" s="138">
        <f t="shared" si="20"/>
        <v>0.85</v>
      </c>
      <c r="AL9" s="138">
        <f t="shared" si="21"/>
        <v>0.85</v>
      </c>
      <c r="AM9" s="137">
        <v>85</v>
      </c>
      <c r="AN9" s="138">
        <f t="shared" si="22"/>
        <v>0.180625</v>
      </c>
      <c r="AO9" s="6">
        <f t="shared" si="23"/>
        <v>0.2125</v>
      </c>
      <c r="AP9" s="141"/>
    </row>
    <row r="10" spans="1:42" ht="12.75">
      <c r="A10" s="1" t="s">
        <v>68</v>
      </c>
      <c r="B10" s="146">
        <v>5</v>
      </c>
      <c r="C10" s="149">
        <v>75</v>
      </c>
      <c r="D10" s="9">
        <f t="shared" si="0"/>
        <v>3.75</v>
      </c>
      <c r="E10" s="149">
        <v>20</v>
      </c>
      <c r="F10" s="9">
        <f t="shared" si="1"/>
        <v>1</v>
      </c>
      <c r="G10" s="149">
        <v>5</v>
      </c>
      <c r="H10" s="9">
        <f t="shared" si="2"/>
        <v>0.25</v>
      </c>
      <c r="I10" s="106">
        <f t="shared" si="3"/>
        <v>100</v>
      </c>
      <c r="J10" s="128">
        <v>100</v>
      </c>
      <c r="K10" s="9">
        <f t="shared" si="4"/>
        <v>3.75</v>
      </c>
      <c r="L10" s="5">
        <v>90</v>
      </c>
      <c r="M10" s="6">
        <f t="shared" si="5"/>
        <v>0.9</v>
      </c>
      <c r="N10" s="6">
        <f t="shared" si="6"/>
        <v>1</v>
      </c>
      <c r="O10" s="5">
        <v>85</v>
      </c>
      <c r="P10" s="6">
        <f t="shared" si="7"/>
        <v>0.2125</v>
      </c>
      <c r="Q10" s="6">
        <f t="shared" si="8"/>
        <v>0.25</v>
      </c>
      <c r="R10" s="128">
        <v>100</v>
      </c>
      <c r="S10" s="9">
        <f t="shared" si="9"/>
        <v>3.75</v>
      </c>
      <c r="T10" s="5">
        <v>90</v>
      </c>
      <c r="U10" s="6">
        <f t="shared" si="10"/>
        <v>0.9</v>
      </c>
      <c r="V10" s="6">
        <f t="shared" si="11"/>
        <v>1</v>
      </c>
      <c r="W10" s="5">
        <v>85</v>
      </c>
      <c r="X10" s="6">
        <f t="shared" si="12"/>
        <v>0.2125</v>
      </c>
      <c r="Y10" s="6">
        <f t="shared" si="13"/>
        <v>0.25</v>
      </c>
      <c r="Z10" s="128">
        <v>100</v>
      </c>
      <c r="AA10" s="9">
        <f t="shared" si="14"/>
        <v>3.75</v>
      </c>
      <c r="AB10" s="5">
        <v>100</v>
      </c>
      <c r="AC10" s="6">
        <f t="shared" si="15"/>
        <v>1</v>
      </c>
      <c r="AD10" s="6">
        <f t="shared" si="16"/>
        <v>1</v>
      </c>
      <c r="AE10" s="5">
        <v>0</v>
      </c>
      <c r="AF10" s="6">
        <f t="shared" si="17"/>
        <v>0</v>
      </c>
      <c r="AG10" s="6">
        <f t="shared" si="18"/>
        <v>0.25</v>
      </c>
      <c r="AH10" s="128">
        <v>100</v>
      </c>
      <c r="AI10" s="9">
        <f t="shared" si="19"/>
        <v>3.75</v>
      </c>
      <c r="AJ10" s="5">
        <v>100</v>
      </c>
      <c r="AK10" s="6">
        <f t="shared" si="20"/>
        <v>1</v>
      </c>
      <c r="AL10" s="6">
        <f t="shared" si="21"/>
        <v>1</v>
      </c>
      <c r="AM10" s="5">
        <v>85</v>
      </c>
      <c r="AN10" s="6">
        <f t="shared" si="22"/>
        <v>0.2125</v>
      </c>
      <c r="AO10" s="6">
        <f t="shared" si="23"/>
        <v>0.25</v>
      </c>
      <c r="AP10" s="141"/>
    </row>
    <row r="11" spans="1:42" ht="12.75">
      <c r="A11" s="132" t="s">
        <v>36</v>
      </c>
      <c r="B11" s="145">
        <v>2</v>
      </c>
      <c r="C11" s="148">
        <v>75</v>
      </c>
      <c r="D11" s="135">
        <f t="shared" si="0"/>
        <v>1.5</v>
      </c>
      <c r="E11" s="148">
        <v>20</v>
      </c>
      <c r="F11" s="135">
        <f t="shared" si="1"/>
        <v>0.4</v>
      </c>
      <c r="G11" s="148">
        <v>5</v>
      </c>
      <c r="H11" s="135">
        <f t="shared" si="2"/>
        <v>0.1</v>
      </c>
      <c r="I11" s="144">
        <f t="shared" si="3"/>
        <v>100</v>
      </c>
      <c r="J11" s="139">
        <v>100</v>
      </c>
      <c r="K11" s="135">
        <f t="shared" si="4"/>
        <v>1.5</v>
      </c>
      <c r="L11" s="137">
        <v>90</v>
      </c>
      <c r="M11" s="138">
        <f t="shared" si="5"/>
        <v>0.36</v>
      </c>
      <c r="N11" s="138">
        <f t="shared" si="6"/>
        <v>0.4</v>
      </c>
      <c r="O11" s="137">
        <v>85</v>
      </c>
      <c r="P11" s="138">
        <f t="shared" si="7"/>
        <v>0.085</v>
      </c>
      <c r="Q11" s="138">
        <f t="shared" si="8"/>
        <v>0.1</v>
      </c>
      <c r="R11" s="139">
        <v>100</v>
      </c>
      <c r="S11" s="135">
        <f t="shared" si="9"/>
        <v>1.5</v>
      </c>
      <c r="T11" s="137">
        <v>90</v>
      </c>
      <c r="U11" s="138">
        <f t="shared" si="10"/>
        <v>0.36</v>
      </c>
      <c r="V11" s="138">
        <f t="shared" si="11"/>
        <v>0.4</v>
      </c>
      <c r="W11" s="137">
        <v>85</v>
      </c>
      <c r="X11" s="138">
        <f t="shared" si="12"/>
        <v>0.085</v>
      </c>
      <c r="Y11" s="138">
        <f t="shared" si="13"/>
        <v>0.1</v>
      </c>
      <c r="Z11" s="139">
        <v>100</v>
      </c>
      <c r="AA11" s="135">
        <f t="shared" si="14"/>
        <v>1.5</v>
      </c>
      <c r="AB11" s="137">
        <v>100</v>
      </c>
      <c r="AC11" s="138">
        <f t="shared" si="15"/>
        <v>0.4</v>
      </c>
      <c r="AD11" s="138">
        <f t="shared" si="16"/>
        <v>0.4</v>
      </c>
      <c r="AE11" s="137">
        <v>0</v>
      </c>
      <c r="AF11" s="138">
        <f t="shared" si="17"/>
        <v>0</v>
      </c>
      <c r="AG11" s="138">
        <f t="shared" si="18"/>
        <v>0.1</v>
      </c>
      <c r="AH11" s="139">
        <v>0</v>
      </c>
      <c r="AI11" s="135">
        <f t="shared" si="19"/>
        <v>0</v>
      </c>
      <c r="AJ11" s="137">
        <v>0</v>
      </c>
      <c r="AK11" s="138">
        <f t="shared" si="20"/>
        <v>0</v>
      </c>
      <c r="AL11" s="138">
        <f t="shared" si="21"/>
        <v>0</v>
      </c>
      <c r="AM11" s="137">
        <v>0</v>
      </c>
      <c r="AN11" s="138">
        <f t="shared" si="22"/>
        <v>0</v>
      </c>
      <c r="AO11" s="6">
        <f t="shared" si="23"/>
        <v>0</v>
      </c>
      <c r="AP11" s="141"/>
    </row>
    <row r="12" spans="1:42" ht="12.75">
      <c r="A12" s="1" t="s">
        <v>37</v>
      </c>
      <c r="B12" s="146">
        <v>2</v>
      </c>
      <c r="C12" s="149">
        <v>75</v>
      </c>
      <c r="D12" s="9">
        <f t="shared" si="0"/>
        <v>1.5</v>
      </c>
      <c r="E12" s="149">
        <v>20</v>
      </c>
      <c r="F12" s="9">
        <f t="shared" si="1"/>
        <v>0.4</v>
      </c>
      <c r="G12" s="149">
        <v>5</v>
      </c>
      <c r="H12" s="9">
        <f t="shared" si="2"/>
        <v>0.1</v>
      </c>
      <c r="I12" s="106">
        <f t="shared" si="3"/>
        <v>100</v>
      </c>
      <c r="J12" s="128">
        <v>100</v>
      </c>
      <c r="K12" s="9">
        <f t="shared" si="4"/>
        <v>1.5</v>
      </c>
      <c r="L12" s="5">
        <v>90</v>
      </c>
      <c r="M12" s="6">
        <f t="shared" si="5"/>
        <v>0.36</v>
      </c>
      <c r="N12" s="6">
        <f t="shared" si="6"/>
        <v>0.4</v>
      </c>
      <c r="O12" s="5">
        <v>85</v>
      </c>
      <c r="P12" s="6">
        <f t="shared" si="7"/>
        <v>0.085</v>
      </c>
      <c r="Q12" s="6">
        <f t="shared" si="8"/>
        <v>0.1</v>
      </c>
      <c r="R12" s="128">
        <v>100</v>
      </c>
      <c r="S12" s="9">
        <f t="shared" si="9"/>
        <v>1.5</v>
      </c>
      <c r="T12" s="5">
        <v>90</v>
      </c>
      <c r="U12" s="6">
        <f t="shared" si="10"/>
        <v>0.36</v>
      </c>
      <c r="V12" s="6">
        <f t="shared" si="11"/>
        <v>0.4</v>
      </c>
      <c r="W12" s="5">
        <v>85</v>
      </c>
      <c r="X12" s="6">
        <f t="shared" si="12"/>
        <v>0.085</v>
      </c>
      <c r="Y12" s="6">
        <f t="shared" si="13"/>
        <v>0.1</v>
      </c>
      <c r="Z12" s="128">
        <v>0</v>
      </c>
      <c r="AA12" s="9">
        <f t="shared" si="14"/>
        <v>0</v>
      </c>
      <c r="AB12" s="5">
        <v>0</v>
      </c>
      <c r="AC12" s="6">
        <f t="shared" si="15"/>
        <v>0</v>
      </c>
      <c r="AD12" s="6">
        <f t="shared" si="16"/>
        <v>0</v>
      </c>
      <c r="AE12" s="5">
        <v>0</v>
      </c>
      <c r="AF12" s="6">
        <f t="shared" si="17"/>
        <v>0</v>
      </c>
      <c r="AG12" s="6">
        <f t="shared" si="18"/>
        <v>0</v>
      </c>
      <c r="AH12" s="128">
        <v>0</v>
      </c>
      <c r="AI12" s="9">
        <f t="shared" si="19"/>
        <v>0</v>
      </c>
      <c r="AJ12" s="5">
        <v>0</v>
      </c>
      <c r="AK12" s="6">
        <f t="shared" si="20"/>
        <v>0</v>
      </c>
      <c r="AL12" s="6">
        <f t="shared" si="21"/>
        <v>0</v>
      </c>
      <c r="AM12" s="5">
        <v>0</v>
      </c>
      <c r="AN12" s="6">
        <f t="shared" si="22"/>
        <v>0</v>
      </c>
      <c r="AO12" s="6">
        <f t="shared" si="23"/>
        <v>0</v>
      </c>
      <c r="AP12" s="141"/>
    </row>
    <row r="13" spans="1:42" ht="12.75">
      <c r="A13" s="132" t="s">
        <v>52</v>
      </c>
      <c r="B13" s="145">
        <v>5</v>
      </c>
      <c r="C13" s="148">
        <v>70</v>
      </c>
      <c r="D13" s="135">
        <f>$B13*C13/100</f>
        <v>3.5</v>
      </c>
      <c r="E13" s="148">
        <v>20</v>
      </c>
      <c r="F13" s="135">
        <f>$B13*E13/100</f>
        <v>1</v>
      </c>
      <c r="G13" s="148">
        <v>10</v>
      </c>
      <c r="H13" s="135">
        <f>$B13*G13/100</f>
        <v>0.5</v>
      </c>
      <c r="I13" s="144">
        <f aca="true" t="shared" si="24" ref="I13:I18">C13+E13+G13</f>
        <v>100</v>
      </c>
      <c r="J13" s="139">
        <v>0</v>
      </c>
      <c r="K13" s="135">
        <f>J13*$D13/100</f>
        <v>0</v>
      </c>
      <c r="L13" s="137">
        <v>0</v>
      </c>
      <c r="M13" s="138">
        <f t="shared" si="5"/>
        <v>0</v>
      </c>
      <c r="N13" s="138">
        <f t="shared" si="6"/>
        <v>0</v>
      </c>
      <c r="O13" s="137">
        <v>0</v>
      </c>
      <c r="P13" s="138">
        <f t="shared" si="7"/>
        <v>0</v>
      </c>
      <c r="Q13" s="138">
        <f t="shared" si="8"/>
        <v>0</v>
      </c>
      <c r="R13" s="139">
        <v>90</v>
      </c>
      <c r="S13" s="135">
        <f>R13*$D13/100</f>
        <v>3.15</v>
      </c>
      <c r="T13" s="137">
        <v>100</v>
      </c>
      <c r="U13" s="138">
        <f t="shared" si="10"/>
        <v>1</v>
      </c>
      <c r="V13" s="138">
        <f t="shared" si="11"/>
        <v>1</v>
      </c>
      <c r="W13" s="137">
        <v>100</v>
      </c>
      <c r="X13" s="138">
        <f t="shared" si="12"/>
        <v>0.5</v>
      </c>
      <c r="Y13" s="138">
        <f t="shared" si="13"/>
        <v>0.5</v>
      </c>
      <c r="Z13" s="139">
        <v>90</v>
      </c>
      <c r="AA13" s="135">
        <f>Z13*$D13/100</f>
        <v>3.15</v>
      </c>
      <c r="AB13" s="137">
        <v>80</v>
      </c>
      <c r="AC13" s="138">
        <f t="shared" si="15"/>
        <v>0.8</v>
      </c>
      <c r="AD13" s="138">
        <f t="shared" si="16"/>
        <v>1</v>
      </c>
      <c r="AE13" s="137">
        <v>80</v>
      </c>
      <c r="AF13" s="138">
        <f t="shared" si="17"/>
        <v>0.4</v>
      </c>
      <c r="AG13" s="138">
        <f t="shared" si="18"/>
        <v>0.5</v>
      </c>
      <c r="AH13" s="139">
        <v>100</v>
      </c>
      <c r="AI13" s="135">
        <f>AH13*$D13/100</f>
        <v>3.5</v>
      </c>
      <c r="AJ13" s="137">
        <v>100</v>
      </c>
      <c r="AK13" s="138">
        <f t="shared" si="20"/>
        <v>1</v>
      </c>
      <c r="AL13" s="138">
        <f t="shared" si="21"/>
        <v>1</v>
      </c>
      <c r="AM13" s="137">
        <v>85</v>
      </c>
      <c r="AN13" s="138">
        <f t="shared" si="22"/>
        <v>0.425</v>
      </c>
      <c r="AO13" s="6">
        <f t="shared" si="23"/>
        <v>0.5</v>
      </c>
      <c r="AP13" s="141"/>
    </row>
    <row r="14" spans="1:42" ht="12.75">
      <c r="A14" s="1" t="s">
        <v>4</v>
      </c>
      <c r="B14" s="146">
        <v>1</v>
      </c>
      <c r="C14" s="149">
        <v>50</v>
      </c>
      <c r="D14" s="9">
        <f t="shared" si="0"/>
        <v>0.5</v>
      </c>
      <c r="E14" s="149">
        <v>40</v>
      </c>
      <c r="F14" s="9">
        <f t="shared" si="1"/>
        <v>0.4</v>
      </c>
      <c r="G14" s="149">
        <v>10</v>
      </c>
      <c r="H14" s="9">
        <f t="shared" si="2"/>
        <v>0.1</v>
      </c>
      <c r="I14" s="106">
        <f t="shared" si="24"/>
        <v>100</v>
      </c>
      <c r="J14" s="128">
        <v>0</v>
      </c>
      <c r="K14" s="9">
        <f t="shared" si="4"/>
        <v>0</v>
      </c>
      <c r="L14" s="5">
        <v>0</v>
      </c>
      <c r="M14" s="6">
        <f t="shared" si="5"/>
        <v>0</v>
      </c>
      <c r="N14" s="6">
        <f t="shared" si="6"/>
        <v>0</v>
      </c>
      <c r="O14" s="5">
        <v>0</v>
      </c>
      <c r="P14" s="6">
        <f t="shared" si="7"/>
        <v>0</v>
      </c>
      <c r="Q14" s="6">
        <f t="shared" si="8"/>
        <v>0</v>
      </c>
      <c r="R14" s="128">
        <v>80</v>
      </c>
      <c r="S14" s="9">
        <f t="shared" si="9"/>
        <v>0.4</v>
      </c>
      <c r="T14" s="5">
        <v>100</v>
      </c>
      <c r="U14" s="6">
        <f t="shared" si="10"/>
        <v>0.4</v>
      </c>
      <c r="V14" s="6">
        <f t="shared" si="11"/>
        <v>0.4</v>
      </c>
      <c r="W14" s="5">
        <v>100</v>
      </c>
      <c r="X14" s="6">
        <f t="shared" si="12"/>
        <v>0.1</v>
      </c>
      <c r="Y14" s="6">
        <f t="shared" si="13"/>
        <v>0.1</v>
      </c>
      <c r="Z14" s="128">
        <v>0</v>
      </c>
      <c r="AA14" s="9">
        <f t="shared" si="14"/>
        <v>0</v>
      </c>
      <c r="AB14" s="5">
        <v>0</v>
      </c>
      <c r="AC14" s="6">
        <f t="shared" si="15"/>
        <v>0</v>
      </c>
      <c r="AD14" s="6">
        <f t="shared" si="16"/>
        <v>0</v>
      </c>
      <c r="AE14" s="5">
        <v>0</v>
      </c>
      <c r="AF14" s="6">
        <f t="shared" si="17"/>
        <v>0</v>
      </c>
      <c r="AG14" s="6">
        <f t="shared" si="18"/>
        <v>0</v>
      </c>
      <c r="AH14" s="128">
        <v>100</v>
      </c>
      <c r="AI14" s="9">
        <f t="shared" si="19"/>
        <v>0.5</v>
      </c>
      <c r="AJ14" s="5">
        <v>100</v>
      </c>
      <c r="AK14" s="6">
        <f t="shared" si="20"/>
        <v>0.4</v>
      </c>
      <c r="AL14" s="6">
        <f t="shared" si="21"/>
        <v>0.4</v>
      </c>
      <c r="AM14" s="5">
        <v>95</v>
      </c>
      <c r="AN14" s="6">
        <f t="shared" si="22"/>
        <v>0.095</v>
      </c>
      <c r="AO14" s="6">
        <f t="shared" si="23"/>
        <v>0.1</v>
      </c>
      <c r="AP14" s="141"/>
    </row>
    <row r="15" spans="1:42" ht="25.5">
      <c r="A15" s="132" t="s">
        <v>65</v>
      </c>
      <c r="B15" s="145">
        <v>3</v>
      </c>
      <c r="C15" s="148">
        <v>50</v>
      </c>
      <c r="D15" s="135">
        <f t="shared" si="0"/>
        <v>1.5</v>
      </c>
      <c r="E15" s="148">
        <v>40</v>
      </c>
      <c r="F15" s="135">
        <f t="shared" si="1"/>
        <v>1.2</v>
      </c>
      <c r="G15" s="148">
        <v>10</v>
      </c>
      <c r="H15" s="135">
        <f t="shared" si="2"/>
        <v>0.3</v>
      </c>
      <c r="I15" s="144">
        <f t="shared" si="24"/>
        <v>100</v>
      </c>
      <c r="J15" s="139">
        <v>75</v>
      </c>
      <c r="K15" s="135">
        <f t="shared" si="4"/>
        <v>1.125</v>
      </c>
      <c r="L15" s="137">
        <v>40</v>
      </c>
      <c r="M15" s="138">
        <f t="shared" si="5"/>
        <v>0.48</v>
      </c>
      <c r="N15" s="138">
        <f t="shared" si="6"/>
        <v>1.2</v>
      </c>
      <c r="O15" s="137">
        <v>100</v>
      </c>
      <c r="P15" s="138">
        <f t="shared" si="7"/>
        <v>0.3</v>
      </c>
      <c r="Q15" s="138">
        <f t="shared" si="8"/>
        <v>0.3</v>
      </c>
      <c r="R15" s="139">
        <v>75</v>
      </c>
      <c r="S15" s="135">
        <f t="shared" si="9"/>
        <v>1.125</v>
      </c>
      <c r="T15" s="137">
        <v>40</v>
      </c>
      <c r="U15" s="138">
        <f t="shared" si="10"/>
        <v>0.48</v>
      </c>
      <c r="V15" s="138">
        <f t="shared" si="11"/>
        <v>1.2</v>
      </c>
      <c r="W15" s="137">
        <v>100</v>
      </c>
      <c r="X15" s="138">
        <f t="shared" si="12"/>
        <v>0.3</v>
      </c>
      <c r="Y15" s="138">
        <f t="shared" si="13"/>
        <v>0.3</v>
      </c>
      <c r="Z15" s="139">
        <v>0</v>
      </c>
      <c r="AA15" s="135">
        <f t="shared" si="14"/>
        <v>0</v>
      </c>
      <c r="AB15" s="137">
        <v>0</v>
      </c>
      <c r="AC15" s="138">
        <f t="shared" si="15"/>
        <v>0</v>
      </c>
      <c r="AD15" s="138">
        <f t="shared" si="16"/>
        <v>0</v>
      </c>
      <c r="AE15" s="137">
        <v>0</v>
      </c>
      <c r="AF15" s="138">
        <f t="shared" si="17"/>
        <v>0</v>
      </c>
      <c r="AG15" s="138">
        <f t="shared" si="18"/>
        <v>0</v>
      </c>
      <c r="AH15" s="139">
        <v>50</v>
      </c>
      <c r="AI15" s="135">
        <f t="shared" si="19"/>
        <v>0.75</v>
      </c>
      <c r="AJ15" s="137">
        <v>100</v>
      </c>
      <c r="AK15" s="138">
        <f t="shared" si="20"/>
        <v>1.2</v>
      </c>
      <c r="AL15" s="138">
        <f t="shared" si="21"/>
        <v>1.2</v>
      </c>
      <c r="AM15" s="137">
        <v>95</v>
      </c>
      <c r="AN15" s="138">
        <f t="shared" si="22"/>
        <v>0.285</v>
      </c>
      <c r="AO15" s="6">
        <f t="shared" si="23"/>
        <v>0.3</v>
      </c>
      <c r="AP15" s="141"/>
    </row>
    <row r="16" spans="1:42" ht="25.5">
      <c r="A16" s="1" t="s">
        <v>30</v>
      </c>
      <c r="B16" s="146">
        <v>5</v>
      </c>
      <c r="C16" s="149">
        <v>50</v>
      </c>
      <c r="D16" s="9">
        <f t="shared" si="0"/>
        <v>2.5</v>
      </c>
      <c r="E16" s="149">
        <v>30</v>
      </c>
      <c r="F16" s="9">
        <f t="shared" si="1"/>
        <v>1.5</v>
      </c>
      <c r="G16" s="149">
        <v>20</v>
      </c>
      <c r="H16" s="9">
        <f t="shared" si="2"/>
        <v>1</v>
      </c>
      <c r="I16" s="106">
        <f t="shared" si="24"/>
        <v>100</v>
      </c>
      <c r="J16" s="128">
        <v>70</v>
      </c>
      <c r="K16" s="9">
        <f t="shared" si="4"/>
        <v>1.75</v>
      </c>
      <c r="L16" s="5">
        <v>40</v>
      </c>
      <c r="M16" s="6">
        <f t="shared" si="5"/>
        <v>0.6</v>
      </c>
      <c r="N16" s="6">
        <f t="shared" si="6"/>
        <v>1.5</v>
      </c>
      <c r="O16" s="5">
        <v>100</v>
      </c>
      <c r="P16" s="6">
        <f t="shared" si="7"/>
        <v>1</v>
      </c>
      <c r="Q16" s="6">
        <f t="shared" si="8"/>
        <v>1</v>
      </c>
      <c r="R16" s="128">
        <v>70</v>
      </c>
      <c r="S16" s="9">
        <f t="shared" si="9"/>
        <v>1.75</v>
      </c>
      <c r="T16" s="5">
        <v>40</v>
      </c>
      <c r="U16" s="6">
        <f t="shared" si="10"/>
        <v>0.6</v>
      </c>
      <c r="V16" s="6">
        <f t="shared" si="11"/>
        <v>1.5</v>
      </c>
      <c r="W16" s="5">
        <v>100</v>
      </c>
      <c r="X16" s="6">
        <f t="shared" si="12"/>
        <v>1</v>
      </c>
      <c r="Y16" s="6">
        <f t="shared" si="13"/>
        <v>1</v>
      </c>
      <c r="Z16" s="128">
        <v>100</v>
      </c>
      <c r="AA16" s="9">
        <f t="shared" si="14"/>
        <v>2.5</v>
      </c>
      <c r="AB16" s="5">
        <v>100</v>
      </c>
      <c r="AC16" s="6">
        <f t="shared" si="15"/>
        <v>1.5</v>
      </c>
      <c r="AD16" s="6">
        <f t="shared" si="16"/>
        <v>1.5</v>
      </c>
      <c r="AE16" s="5">
        <v>85</v>
      </c>
      <c r="AF16" s="6">
        <f t="shared" si="17"/>
        <v>0.85</v>
      </c>
      <c r="AG16" s="6">
        <f t="shared" si="18"/>
        <v>1</v>
      </c>
      <c r="AH16" s="128">
        <v>0</v>
      </c>
      <c r="AI16" s="9">
        <f t="shared" si="19"/>
        <v>0</v>
      </c>
      <c r="AJ16" s="5">
        <v>0</v>
      </c>
      <c r="AK16" s="6">
        <f t="shared" si="20"/>
        <v>0</v>
      </c>
      <c r="AL16" s="6">
        <f t="shared" si="21"/>
        <v>0</v>
      </c>
      <c r="AM16" s="5">
        <v>0</v>
      </c>
      <c r="AN16" s="6">
        <f t="shared" si="22"/>
        <v>0</v>
      </c>
      <c r="AO16" s="6">
        <f t="shared" si="23"/>
        <v>0</v>
      </c>
      <c r="AP16" s="141"/>
    </row>
    <row r="17" spans="1:42" ht="25.5">
      <c r="A17" s="132" t="s">
        <v>6</v>
      </c>
      <c r="B17" s="145">
        <v>2</v>
      </c>
      <c r="C17" s="148">
        <v>70</v>
      </c>
      <c r="D17" s="135">
        <f t="shared" si="0"/>
        <v>1.4</v>
      </c>
      <c r="E17" s="148">
        <v>25</v>
      </c>
      <c r="F17" s="135">
        <f t="shared" si="1"/>
        <v>0.5</v>
      </c>
      <c r="G17" s="148">
        <v>5</v>
      </c>
      <c r="H17" s="135">
        <f t="shared" si="2"/>
        <v>0.1</v>
      </c>
      <c r="I17" s="144">
        <f t="shared" si="24"/>
        <v>100</v>
      </c>
      <c r="J17" s="139">
        <v>10</v>
      </c>
      <c r="K17" s="135">
        <f t="shared" si="4"/>
        <v>0.14</v>
      </c>
      <c r="L17" s="137">
        <v>80</v>
      </c>
      <c r="M17" s="138">
        <f t="shared" si="5"/>
        <v>0.4</v>
      </c>
      <c r="N17" s="138">
        <f t="shared" si="6"/>
        <v>0.5</v>
      </c>
      <c r="O17" s="137">
        <v>100</v>
      </c>
      <c r="P17" s="138">
        <f t="shared" si="7"/>
        <v>0.1</v>
      </c>
      <c r="Q17" s="138">
        <f t="shared" si="8"/>
        <v>0.1</v>
      </c>
      <c r="R17" s="139">
        <v>100</v>
      </c>
      <c r="S17" s="135">
        <f t="shared" si="9"/>
        <v>1.4</v>
      </c>
      <c r="T17" s="137">
        <v>80</v>
      </c>
      <c r="U17" s="138">
        <f t="shared" si="10"/>
        <v>0.4</v>
      </c>
      <c r="V17" s="138">
        <f t="shared" si="11"/>
        <v>0.5</v>
      </c>
      <c r="W17" s="137">
        <v>100</v>
      </c>
      <c r="X17" s="138">
        <f t="shared" si="12"/>
        <v>0.1</v>
      </c>
      <c r="Y17" s="138">
        <f t="shared" si="13"/>
        <v>0.1</v>
      </c>
      <c r="Z17" s="139">
        <v>100</v>
      </c>
      <c r="AA17" s="135">
        <f t="shared" si="14"/>
        <v>1.4</v>
      </c>
      <c r="AB17" s="137">
        <v>100</v>
      </c>
      <c r="AC17" s="138">
        <f t="shared" si="15"/>
        <v>0.5</v>
      </c>
      <c r="AD17" s="138">
        <f t="shared" si="16"/>
        <v>0.5</v>
      </c>
      <c r="AE17" s="137">
        <v>10</v>
      </c>
      <c r="AF17" s="138">
        <f t="shared" si="17"/>
        <v>0.01</v>
      </c>
      <c r="AG17" s="138">
        <f t="shared" si="18"/>
        <v>0.1</v>
      </c>
      <c r="AH17" s="139">
        <v>0</v>
      </c>
      <c r="AI17" s="135">
        <f t="shared" si="19"/>
        <v>0</v>
      </c>
      <c r="AJ17" s="137">
        <v>0</v>
      </c>
      <c r="AK17" s="138">
        <f t="shared" si="20"/>
        <v>0</v>
      </c>
      <c r="AL17" s="138">
        <f t="shared" si="21"/>
        <v>0</v>
      </c>
      <c r="AM17" s="137">
        <v>0</v>
      </c>
      <c r="AN17" s="138">
        <f t="shared" si="22"/>
        <v>0</v>
      </c>
      <c r="AO17" s="6">
        <f t="shared" si="23"/>
        <v>0</v>
      </c>
      <c r="AP17" s="141"/>
    </row>
    <row r="18" spans="1:42" ht="12.75">
      <c r="A18" s="1" t="s">
        <v>7</v>
      </c>
      <c r="B18" s="146">
        <v>1</v>
      </c>
      <c r="C18" s="149">
        <v>60</v>
      </c>
      <c r="D18" s="9">
        <f t="shared" si="0"/>
        <v>0.6</v>
      </c>
      <c r="E18" s="149">
        <v>30</v>
      </c>
      <c r="F18" s="9">
        <f t="shared" si="1"/>
        <v>0.3</v>
      </c>
      <c r="G18" s="149">
        <v>10</v>
      </c>
      <c r="H18" s="9">
        <f t="shared" si="2"/>
        <v>0.1</v>
      </c>
      <c r="I18" s="106">
        <f t="shared" si="24"/>
        <v>100</v>
      </c>
      <c r="J18" s="128">
        <v>100</v>
      </c>
      <c r="K18" s="9">
        <f t="shared" si="4"/>
        <v>0.6</v>
      </c>
      <c r="L18" s="5">
        <v>100</v>
      </c>
      <c r="M18" s="6">
        <f t="shared" si="5"/>
        <v>0.3</v>
      </c>
      <c r="N18" s="6">
        <f t="shared" si="6"/>
        <v>0.3</v>
      </c>
      <c r="O18" s="5">
        <v>100</v>
      </c>
      <c r="P18" s="6">
        <f t="shared" si="7"/>
        <v>0.1</v>
      </c>
      <c r="Q18" s="6">
        <f t="shared" si="8"/>
        <v>0.1</v>
      </c>
      <c r="R18" s="128">
        <v>100</v>
      </c>
      <c r="S18" s="9">
        <f t="shared" si="9"/>
        <v>0.6</v>
      </c>
      <c r="T18" s="5">
        <v>100</v>
      </c>
      <c r="U18" s="6">
        <f t="shared" si="10"/>
        <v>0.3</v>
      </c>
      <c r="V18" s="6">
        <f t="shared" si="11"/>
        <v>0.3</v>
      </c>
      <c r="W18" s="5">
        <v>100</v>
      </c>
      <c r="X18" s="6">
        <f t="shared" si="12"/>
        <v>0.1</v>
      </c>
      <c r="Y18" s="6">
        <f t="shared" si="13"/>
        <v>0.1</v>
      </c>
      <c r="Z18" s="128">
        <v>0</v>
      </c>
      <c r="AA18" s="9">
        <f t="shared" si="14"/>
        <v>0</v>
      </c>
      <c r="AB18" s="5">
        <v>0</v>
      </c>
      <c r="AC18" s="6">
        <f t="shared" si="15"/>
        <v>0</v>
      </c>
      <c r="AD18" s="6">
        <f t="shared" si="16"/>
        <v>0</v>
      </c>
      <c r="AE18" s="5">
        <v>0</v>
      </c>
      <c r="AF18" s="6">
        <f t="shared" si="17"/>
        <v>0</v>
      </c>
      <c r="AG18" s="6">
        <f t="shared" si="18"/>
        <v>0</v>
      </c>
      <c r="AH18" s="128">
        <v>0</v>
      </c>
      <c r="AI18" s="9">
        <f t="shared" si="19"/>
        <v>0</v>
      </c>
      <c r="AJ18" s="5">
        <v>0</v>
      </c>
      <c r="AK18" s="6">
        <f t="shared" si="20"/>
        <v>0</v>
      </c>
      <c r="AL18" s="6">
        <f t="shared" si="21"/>
        <v>0</v>
      </c>
      <c r="AM18" s="5">
        <v>0</v>
      </c>
      <c r="AN18" s="6">
        <f t="shared" si="22"/>
        <v>0</v>
      </c>
      <c r="AO18" s="6">
        <f t="shared" si="23"/>
        <v>0</v>
      </c>
      <c r="AP18" s="141"/>
    </row>
    <row r="19" spans="2:42" ht="12.75">
      <c r="B19" s="146"/>
      <c r="C19" s="149"/>
      <c r="D19" s="9"/>
      <c r="E19" s="149"/>
      <c r="F19" s="9"/>
      <c r="G19" s="149"/>
      <c r="H19" s="9"/>
      <c r="I19" s="106"/>
      <c r="J19" s="128"/>
      <c r="K19" s="9"/>
      <c r="L19" s="5"/>
      <c r="M19" s="6"/>
      <c r="N19" s="9"/>
      <c r="O19" s="5"/>
      <c r="P19" s="6"/>
      <c r="Q19" s="6"/>
      <c r="R19" s="128"/>
      <c r="S19" s="9"/>
      <c r="T19" s="5"/>
      <c r="U19" s="6"/>
      <c r="V19" s="9"/>
      <c r="W19" s="5"/>
      <c r="X19" s="6"/>
      <c r="Y19" s="6"/>
      <c r="Z19" s="128"/>
      <c r="AA19" s="9"/>
      <c r="AB19" s="5"/>
      <c r="AC19" s="6"/>
      <c r="AD19" s="9"/>
      <c r="AE19" s="5"/>
      <c r="AF19" s="6"/>
      <c r="AG19" s="6"/>
      <c r="AH19" s="128"/>
      <c r="AI19" s="9"/>
      <c r="AJ19" s="5"/>
      <c r="AK19" s="6"/>
      <c r="AL19" s="9"/>
      <c r="AM19" s="5"/>
      <c r="AN19" s="6"/>
      <c r="AO19" s="6"/>
      <c r="AP19" s="141"/>
    </row>
    <row r="20" spans="1:42" ht="25.5">
      <c r="A20" s="2" t="s">
        <v>61</v>
      </c>
      <c r="B20" s="147"/>
      <c r="C20" s="149"/>
      <c r="D20" s="9"/>
      <c r="E20" s="149"/>
      <c r="F20" s="9"/>
      <c r="G20" s="149"/>
      <c r="H20" s="9"/>
      <c r="I20" s="106"/>
      <c r="J20" s="128"/>
      <c r="K20" s="9"/>
      <c r="L20" s="5"/>
      <c r="M20" s="6"/>
      <c r="N20" s="9"/>
      <c r="O20" s="5"/>
      <c r="P20" s="6"/>
      <c r="Q20" s="6"/>
      <c r="R20" s="128"/>
      <c r="S20" s="9"/>
      <c r="T20" s="5"/>
      <c r="U20" s="6"/>
      <c r="V20" s="9"/>
      <c r="W20" s="5"/>
      <c r="X20" s="6"/>
      <c r="Y20" s="6"/>
      <c r="Z20" s="128"/>
      <c r="AA20" s="9"/>
      <c r="AB20" s="5"/>
      <c r="AC20" s="6"/>
      <c r="AD20" s="9"/>
      <c r="AE20" s="5"/>
      <c r="AF20" s="6"/>
      <c r="AG20" s="6"/>
      <c r="AH20" s="128"/>
      <c r="AI20" s="9"/>
      <c r="AJ20" s="5"/>
      <c r="AK20" s="6"/>
      <c r="AL20" s="9"/>
      <c r="AM20" s="5"/>
      <c r="AN20" s="6"/>
      <c r="AO20" s="6"/>
      <c r="AP20" s="141"/>
    </row>
    <row r="21" spans="1:42" ht="12.75">
      <c r="A21" s="132" t="s">
        <v>8</v>
      </c>
      <c r="B21" s="145">
        <v>10</v>
      </c>
      <c r="C21" s="148">
        <v>45</v>
      </c>
      <c r="D21" s="135">
        <f>$B21*C21/100</f>
        <v>4.5</v>
      </c>
      <c r="E21" s="148">
        <v>40</v>
      </c>
      <c r="F21" s="135">
        <f>$B21*E21/100</f>
        <v>4</v>
      </c>
      <c r="G21" s="148">
        <v>15</v>
      </c>
      <c r="H21" s="135">
        <f>$B21*G21/100</f>
        <v>1.5</v>
      </c>
      <c r="I21" s="144">
        <f>C21+E21+G21</f>
        <v>100</v>
      </c>
      <c r="J21" s="139">
        <v>100</v>
      </c>
      <c r="K21" s="135">
        <f>J21*$D21/100</f>
        <v>4.5</v>
      </c>
      <c r="L21" s="137">
        <v>100</v>
      </c>
      <c r="M21" s="138">
        <f>L21*$F21/100</f>
        <v>4</v>
      </c>
      <c r="N21" s="138">
        <f>IF(L21&gt;0,$F21,0)</f>
        <v>4</v>
      </c>
      <c r="O21" s="137">
        <v>100</v>
      </c>
      <c r="P21" s="138">
        <f>O21*$H21/100</f>
        <v>1.5</v>
      </c>
      <c r="Q21" s="138">
        <f>IF(J21&gt;0,$H21,0)</f>
        <v>1.5</v>
      </c>
      <c r="R21" s="139">
        <v>100</v>
      </c>
      <c r="S21" s="135">
        <f>R21*$D21/100</f>
        <v>4.5</v>
      </c>
      <c r="T21" s="137">
        <v>100</v>
      </c>
      <c r="U21" s="138">
        <f>T21*$F21/100</f>
        <v>4</v>
      </c>
      <c r="V21" s="138">
        <f>IF(T21&gt;0,$F21,0)</f>
        <v>4</v>
      </c>
      <c r="W21" s="137">
        <v>100</v>
      </c>
      <c r="X21" s="138">
        <f>W21*$H21/100</f>
        <v>1.5</v>
      </c>
      <c r="Y21" s="138">
        <f>IF(R21&gt;0,$H21,0)</f>
        <v>1.5</v>
      </c>
      <c r="Z21" s="139">
        <v>50</v>
      </c>
      <c r="AA21" s="135">
        <f>Z21*$D21/100</f>
        <v>2.25</v>
      </c>
      <c r="AB21" s="137">
        <v>100</v>
      </c>
      <c r="AC21" s="138">
        <f>AB21*$F21/100</f>
        <v>4</v>
      </c>
      <c r="AD21" s="138">
        <f>IF(AB21&gt;0,$F21,0)</f>
        <v>4</v>
      </c>
      <c r="AE21" s="137">
        <v>70</v>
      </c>
      <c r="AF21" s="138">
        <f>AE21*$H21/100</f>
        <v>1.05</v>
      </c>
      <c r="AG21" s="138">
        <f>IF(Z21&gt;0,$H21,0)</f>
        <v>1.5</v>
      </c>
      <c r="AH21" s="139">
        <v>65</v>
      </c>
      <c r="AI21" s="135">
        <f>AH21*$D21/100</f>
        <v>2.925</v>
      </c>
      <c r="AJ21" s="137">
        <v>80</v>
      </c>
      <c r="AK21" s="138">
        <f>AJ21*$F21/100</f>
        <v>3.2</v>
      </c>
      <c r="AL21" s="138">
        <f>IF(AJ21&gt;0,$F21,0)</f>
        <v>4</v>
      </c>
      <c r="AM21" s="137">
        <v>87</v>
      </c>
      <c r="AN21" s="138">
        <f>AM21*$H21/100</f>
        <v>1.305</v>
      </c>
      <c r="AO21" s="6">
        <f>IF(AH21&gt;0,$H21,0)</f>
        <v>1.5</v>
      </c>
      <c r="AP21" s="141"/>
    </row>
    <row r="22" spans="1:42" ht="25.5">
      <c r="A22" s="1" t="s">
        <v>27</v>
      </c>
      <c r="B22" s="146">
        <v>4</v>
      </c>
      <c r="C22" s="149">
        <v>45</v>
      </c>
      <c r="D22" s="9">
        <f>$B22*C22/100</f>
        <v>1.8</v>
      </c>
      <c r="E22" s="149">
        <v>40</v>
      </c>
      <c r="F22" s="9">
        <f>$B22*E22/100</f>
        <v>1.6</v>
      </c>
      <c r="G22" s="149">
        <v>15</v>
      </c>
      <c r="H22" s="9">
        <f>$B22*G22/100</f>
        <v>0.6</v>
      </c>
      <c r="I22" s="106">
        <f>C22+E22+G22</f>
        <v>100</v>
      </c>
      <c r="J22" s="128">
        <v>100</v>
      </c>
      <c r="K22" s="9">
        <f>J22*$D22/100</f>
        <v>1.8</v>
      </c>
      <c r="L22" s="5">
        <v>100</v>
      </c>
      <c r="M22" s="6">
        <f>L22*$F22/100</f>
        <v>1.6</v>
      </c>
      <c r="N22" s="6">
        <f>IF(L22&gt;0,$F22,0)</f>
        <v>1.6</v>
      </c>
      <c r="O22" s="5">
        <v>100</v>
      </c>
      <c r="P22" s="6">
        <f>O22*$H22/100</f>
        <v>0.6</v>
      </c>
      <c r="Q22" s="6">
        <f>IF(J22&gt;0,$H22,0)</f>
        <v>0.6</v>
      </c>
      <c r="R22" s="128">
        <v>100</v>
      </c>
      <c r="S22" s="9">
        <f>R22*$D22/100</f>
        <v>1.8</v>
      </c>
      <c r="T22" s="5">
        <v>100</v>
      </c>
      <c r="U22" s="6">
        <f>T22*$F22/100</f>
        <v>1.6</v>
      </c>
      <c r="V22" s="6">
        <f>IF(T22&gt;0,$F22,0)</f>
        <v>1.6</v>
      </c>
      <c r="W22" s="5">
        <v>100</v>
      </c>
      <c r="X22" s="6">
        <f>W22*$H22/100</f>
        <v>0.6</v>
      </c>
      <c r="Y22" s="6">
        <f>IF(R22&gt;0,$H22,0)</f>
        <v>0.6</v>
      </c>
      <c r="Z22" s="128">
        <v>0</v>
      </c>
      <c r="AA22" s="9">
        <f>Z22*$D22/100</f>
        <v>0</v>
      </c>
      <c r="AB22" s="5">
        <v>0</v>
      </c>
      <c r="AC22" s="6">
        <f>AB22*$F22/100</f>
        <v>0</v>
      </c>
      <c r="AD22" s="6">
        <f>IF(AB22&gt;0,$F22,0)</f>
        <v>0</v>
      </c>
      <c r="AE22" s="5">
        <v>0</v>
      </c>
      <c r="AF22" s="6">
        <f>AE22*$H22/100</f>
        <v>0</v>
      </c>
      <c r="AG22" s="6">
        <f>IF(Z22&gt;0,$H22,0)</f>
        <v>0</v>
      </c>
      <c r="AH22" s="128">
        <v>50</v>
      </c>
      <c r="AI22" s="9">
        <f>AH22*$D22/100</f>
        <v>0.9</v>
      </c>
      <c r="AJ22" s="5">
        <v>100</v>
      </c>
      <c r="AK22" s="6">
        <f>AJ22*$F22/100</f>
        <v>1.6</v>
      </c>
      <c r="AL22" s="6">
        <f>IF(AJ22&gt;0,$F22,0)</f>
        <v>1.6</v>
      </c>
      <c r="AM22" s="5">
        <v>85</v>
      </c>
      <c r="AN22" s="6">
        <f>AM22*$H22/100</f>
        <v>0.51</v>
      </c>
      <c r="AO22" s="6">
        <f>IF(AH22&gt;0,$H22,0)</f>
        <v>0.6</v>
      </c>
      <c r="AP22" s="141"/>
    </row>
    <row r="23" spans="1:42" ht="25.5">
      <c r="A23" s="132" t="s">
        <v>9</v>
      </c>
      <c r="B23" s="145">
        <v>4</v>
      </c>
      <c r="C23" s="148">
        <v>50</v>
      </c>
      <c r="D23" s="135">
        <f>$B23*C23/100</f>
        <v>2</v>
      </c>
      <c r="E23" s="148">
        <v>40</v>
      </c>
      <c r="F23" s="135">
        <f>$B23*E23/100</f>
        <v>1.6</v>
      </c>
      <c r="G23" s="148">
        <v>10</v>
      </c>
      <c r="H23" s="135">
        <f>$B23*G23/100</f>
        <v>0.4</v>
      </c>
      <c r="I23" s="144">
        <f>C23+E23+G23</f>
        <v>100</v>
      </c>
      <c r="J23" s="139">
        <v>100</v>
      </c>
      <c r="K23" s="135">
        <f>J23*$D23/100</f>
        <v>2</v>
      </c>
      <c r="L23" s="137">
        <v>100</v>
      </c>
      <c r="M23" s="138">
        <f>L23*$F23/100</f>
        <v>1.6</v>
      </c>
      <c r="N23" s="138">
        <f>IF(L23&gt;0,$F23,0)</f>
        <v>1.6</v>
      </c>
      <c r="O23" s="137">
        <v>100</v>
      </c>
      <c r="P23" s="138">
        <f>O23*$H23/100</f>
        <v>0.4</v>
      </c>
      <c r="Q23" s="138">
        <f>IF(J23&gt;0,$H23,0)</f>
        <v>0.4</v>
      </c>
      <c r="R23" s="139">
        <v>100</v>
      </c>
      <c r="S23" s="135">
        <f>R23*$D23/100</f>
        <v>2</v>
      </c>
      <c r="T23" s="137">
        <v>100</v>
      </c>
      <c r="U23" s="138">
        <f>T23*$F23/100</f>
        <v>1.6</v>
      </c>
      <c r="V23" s="138">
        <f>IF(T23&gt;0,$F23,0)</f>
        <v>1.6</v>
      </c>
      <c r="W23" s="137">
        <v>100</v>
      </c>
      <c r="X23" s="138">
        <f>W23*$H23/100</f>
        <v>0.4</v>
      </c>
      <c r="Y23" s="138">
        <f>IF(R23&gt;0,$H23,0)</f>
        <v>0.4</v>
      </c>
      <c r="Z23" s="139">
        <v>0</v>
      </c>
      <c r="AA23" s="135">
        <f>Z23*$D23/100</f>
        <v>0</v>
      </c>
      <c r="AB23" s="137">
        <v>0</v>
      </c>
      <c r="AC23" s="138">
        <f>AB23*$F23/100</f>
        <v>0</v>
      </c>
      <c r="AD23" s="138">
        <f>IF(AB23&gt;0,$F23,0)</f>
        <v>0</v>
      </c>
      <c r="AE23" s="137">
        <v>0</v>
      </c>
      <c r="AF23" s="138">
        <f>AE23*$H23/100</f>
        <v>0</v>
      </c>
      <c r="AG23" s="138">
        <f>IF(Z23&gt;0,$H23,0)</f>
        <v>0</v>
      </c>
      <c r="AH23" s="139">
        <v>100</v>
      </c>
      <c r="AI23" s="135">
        <f>AH23*$D23/100</f>
        <v>2</v>
      </c>
      <c r="AJ23" s="137">
        <v>65</v>
      </c>
      <c r="AK23" s="138">
        <f>AJ23*$F23/100</f>
        <v>1.04</v>
      </c>
      <c r="AL23" s="138">
        <f>IF(AJ23&gt;0,$F23,0)</f>
        <v>1.6</v>
      </c>
      <c r="AM23" s="137">
        <v>85</v>
      </c>
      <c r="AN23" s="138">
        <f>AM23*$H23/100</f>
        <v>0.34</v>
      </c>
      <c r="AO23" s="6">
        <f>IF(AH23&gt;0,$H23,0)</f>
        <v>0.4</v>
      </c>
      <c r="AP23" s="141"/>
    </row>
    <row r="24" spans="1:42" ht="25.5">
      <c r="A24" s="1" t="s">
        <v>10</v>
      </c>
      <c r="B24" s="146">
        <v>4</v>
      </c>
      <c r="C24" s="149">
        <v>30</v>
      </c>
      <c r="D24" s="9">
        <f>$B24*C24/100</f>
        <v>1.2</v>
      </c>
      <c r="E24" s="149">
        <v>65</v>
      </c>
      <c r="F24" s="9">
        <f>$B24*E24/100</f>
        <v>2.6</v>
      </c>
      <c r="G24" s="149">
        <v>5</v>
      </c>
      <c r="H24" s="9">
        <f>$B24*G24/100</f>
        <v>0.2</v>
      </c>
      <c r="I24" s="106">
        <f>C24+E24+G24</f>
        <v>100</v>
      </c>
      <c r="J24" s="128">
        <v>100</v>
      </c>
      <c r="K24" s="9">
        <f>J24*$D24/100</f>
        <v>1.2</v>
      </c>
      <c r="L24" s="5">
        <v>100</v>
      </c>
      <c r="M24" s="6">
        <f>L24*$F24/100</f>
        <v>2.6</v>
      </c>
      <c r="N24" s="6">
        <f>IF(L24&gt;0,$F24,0)</f>
        <v>2.6</v>
      </c>
      <c r="O24" s="5">
        <v>100</v>
      </c>
      <c r="P24" s="6">
        <f>O24*$H24/100</f>
        <v>0.2</v>
      </c>
      <c r="Q24" s="6">
        <f>IF(J24&gt;0,$H24,0)</f>
        <v>0.2</v>
      </c>
      <c r="R24" s="128">
        <v>100</v>
      </c>
      <c r="S24" s="9">
        <f>R24*$D24/100</f>
        <v>1.2</v>
      </c>
      <c r="T24" s="5">
        <v>100</v>
      </c>
      <c r="U24" s="6">
        <f>T24*$F24/100</f>
        <v>2.6</v>
      </c>
      <c r="V24" s="6">
        <f>IF(T24&gt;0,$F24,0)</f>
        <v>2.6</v>
      </c>
      <c r="W24" s="5">
        <v>100</v>
      </c>
      <c r="X24" s="6">
        <f>W24*$H24/100</f>
        <v>0.2</v>
      </c>
      <c r="Y24" s="6">
        <f>IF(R24&gt;0,$H24,0)</f>
        <v>0.2</v>
      </c>
      <c r="Z24" s="128">
        <v>100</v>
      </c>
      <c r="AA24" s="9">
        <f>Z24*$D24/100</f>
        <v>1.2</v>
      </c>
      <c r="AB24" s="5">
        <v>50</v>
      </c>
      <c r="AC24" s="6">
        <f>AB24*$F24/100</f>
        <v>1.3</v>
      </c>
      <c r="AD24" s="6">
        <f>IF(AB24&gt;0,$F24,0)</f>
        <v>2.6</v>
      </c>
      <c r="AE24" s="5">
        <v>80</v>
      </c>
      <c r="AF24" s="6">
        <f>AE24*$H24/100</f>
        <v>0.16</v>
      </c>
      <c r="AG24" s="6">
        <f>IF(Z24&gt;0,$H24,0)</f>
        <v>0.2</v>
      </c>
      <c r="AH24" s="128">
        <v>100</v>
      </c>
      <c r="AI24" s="9">
        <f>AH24*$D24/100</f>
        <v>1.2</v>
      </c>
      <c r="AJ24" s="5">
        <v>80</v>
      </c>
      <c r="AK24" s="6">
        <f>AJ24*$F24/100</f>
        <v>2.08</v>
      </c>
      <c r="AL24" s="6">
        <f>IF(AJ24&gt;0,$F24,0)</f>
        <v>2.6</v>
      </c>
      <c r="AM24" s="5">
        <v>85</v>
      </c>
      <c r="AN24" s="6">
        <f>AM24*$H24/100</f>
        <v>0.17</v>
      </c>
      <c r="AO24" s="6">
        <f>IF(AH24&gt;0,$H24,0)</f>
        <v>0.2</v>
      </c>
      <c r="AP24" s="141"/>
    </row>
    <row r="25" spans="1:42" ht="12.75">
      <c r="A25" s="132" t="s">
        <v>11</v>
      </c>
      <c r="B25" s="145">
        <v>4</v>
      </c>
      <c r="C25" s="148">
        <v>45</v>
      </c>
      <c r="D25" s="135">
        <f>$B25*C25/100</f>
        <v>1.8</v>
      </c>
      <c r="E25" s="148">
        <v>40</v>
      </c>
      <c r="F25" s="135">
        <f>$B25*E25/100</f>
        <v>1.6</v>
      </c>
      <c r="G25" s="148">
        <v>15</v>
      </c>
      <c r="H25" s="135">
        <f>$B25*G25/100</f>
        <v>0.6</v>
      </c>
      <c r="I25" s="144">
        <f>C25+E25+G25</f>
        <v>100</v>
      </c>
      <c r="J25" s="139">
        <v>100</v>
      </c>
      <c r="K25" s="135">
        <f>J25*$D25/100</f>
        <v>1.8</v>
      </c>
      <c r="L25" s="137">
        <v>100</v>
      </c>
      <c r="M25" s="138">
        <f>L25*$F25/100</f>
        <v>1.6</v>
      </c>
      <c r="N25" s="138">
        <f>IF(L25&gt;0,$F25,0)</f>
        <v>1.6</v>
      </c>
      <c r="O25" s="137">
        <v>100</v>
      </c>
      <c r="P25" s="138">
        <f>O25*$H25/100</f>
        <v>0.6</v>
      </c>
      <c r="Q25" s="138">
        <f>IF(J25&gt;0,$H25,0)</f>
        <v>0.6</v>
      </c>
      <c r="R25" s="139">
        <v>100</v>
      </c>
      <c r="S25" s="135">
        <f>R25*$D25/100</f>
        <v>1.8</v>
      </c>
      <c r="T25" s="137">
        <v>100</v>
      </c>
      <c r="U25" s="138">
        <f>T25*$F25/100</f>
        <v>1.6</v>
      </c>
      <c r="V25" s="138">
        <f>IF(T25&gt;0,$F25,0)</f>
        <v>1.6</v>
      </c>
      <c r="W25" s="137">
        <v>100</v>
      </c>
      <c r="X25" s="138">
        <f>W25*$H25/100</f>
        <v>0.6</v>
      </c>
      <c r="Y25" s="138">
        <f>IF(R25&gt;0,$H25,0)</f>
        <v>0.6</v>
      </c>
      <c r="Z25" s="139">
        <v>0</v>
      </c>
      <c r="AA25" s="135">
        <f>Z25*$D25/100</f>
        <v>0</v>
      </c>
      <c r="AB25" s="137">
        <v>0</v>
      </c>
      <c r="AC25" s="138">
        <f>AB25*$F25/100</f>
        <v>0</v>
      </c>
      <c r="AD25" s="138">
        <f>IF(AB25&gt;0,$F25,0)</f>
        <v>0</v>
      </c>
      <c r="AE25" s="137">
        <v>0</v>
      </c>
      <c r="AF25" s="138">
        <f>AE25*$H25/100</f>
        <v>0</v>
      </c>
      <c r="AG25" s="138">
        <f>IF(Z25&gt;0,$H25,0)</f>
        <v>0</v>
      </c>
      <c r="AH25" s="139">
        <v>85</v>
      </c>
      <c r="AI25" s="135">
        <f>AH25*$D25/100</f>
        <v>1.53</v>
      </c>
      <c r="AJ25" s="137">
        <v>100</v>
      </c>
      <c r="AK25" s="138">
        <f>AJ25*$F25/100</f>
        <v>1.6</v>
      </c>
      <c r="AL25" s="138">
        <f>IF(AJ25&gt;0,$F25,0)</f>
        <v>1.6</v>
      </c>
      <c r="AM25" s="137">
        <v>85</v>
      </c>
      <c r="AN25" s="138">
        <f>AM25*$H25/100</f>
        <v>0.51</v>
      </c>
      <c r="AO25" s="6">
        <f>IF(AH25&gt;0,$H25,0)</f>
        <v>0.6</v>
      </c>
      <c r="AP25" s="141"/>
    </row>
    <row r="26" spans="2:42" ht="12.75">
      <c r="B26" s="146"/>
      <c r="C26" s="149"/>
      <c r="D26" s="9"/>
      <c r="E26" s="149"/>
      <c r="F26" s="9"/>
      <c r="G26" s="149"/>
      <c r="H26" s="9"/>
      <c r="I26" s="106"/>
      <c r="J26" s="128"/>
      <c r="K26" s="9"/>
      <c r="L26" s="5"/>
      <c r="M26" s="6"/>
      <c r="N26" s="9"/>
      <c r="O26" s="5"/>
      <c r="P26" s="6"/>
      <c r="Q26" s="6"/>
      <c r="R26" s="128"/>
      <c r="S26" s="9"/>
      <c r="T26" s="5"/>
      <c r="U26" s="6"/>
      <c r="V26" s="9"/>
      <c r="W26" s="5"/>
      <c r="X26" s="6"/>
      <c r="Y26" s="6"/>
      <c r="Z26" s="128"/>
      <c r="AA26" s="9"/>
      <c r="AB26" s="5"/>
      <c r="AC26" s="6"/>
      <c r="AD26" s="9"/>
      <c r="AE26" s="5"/>
      <c r="AF26" s="6"/>
      <c r="AG26" s="6"/>
      <c r="AH26" s="128"/>
      <c r="AI26" s="9"/>
      <c r="AJ26" s="5"/>
      <c r="AK26" s="6"/>
      <c r="AL26" s="9"/>
      <c r="AM26" s="5"/>
      <c r="AN26" s="6"/>
      <c r="AO26" s="6"/>
      <c r="AP26" s="141"/>
    </row>
    <row r="27" spans="1:42" ht="12.75">
      <c r="A27" s="2" t="s">
        <v>28</v>
      </c>
      <c r="B27" s="147"/>
      <c r="C27" s="149"/>
      <c r="D27" s="9"/>
      <c r="E27" s="149"/>
      <c r="F27" s="9"/>
      <c r="G27" s="149"/>
      <c r="H27" s="9"/>
      <c r="I27" s="106"/>
      <c r="J27" s="128"/>
      <c r="K27" s="9"/>
      <c r="L27" s="5"/>
      <c r="M27" s="6"/>
      <c r="N27" s="9"/>
      <c r="O27" s="5"/>
      <c r="P27" s="6"/>
      <c r="Q27" s="6"/>
      <c r="R27" s="128"/>
      <c r="S27" s="9"/>
      <c r="T27" s="5"/>
      <c r="U27" s="6"/>
      <c r="V27" s="9"/>
      <c r="W27" s="5"/>
      <c r="X27" s="6"/>
      <c r="Y27" s="6"/>
      <c r="Z27" s="128"/>
      <c r="AA27" s="9"/>
      <c r="AB27" s="5"/>
      <c r="AC27" s="6"/>
      <c r="AD27" s="9"/>
      <c r="AE27" s="5"/>
      <c r="AF27" s="6"/>
      <c r="AG27" s="6"/>
      <c r="AH27" s="128"/>
      <c r="AI27" s="9"/>
      <c r="AJ27" s="5"/>
      <c r="AK27" s="6"/>
      <c r="AL27" s="9"/>
      <c r="AM27" s="5"/>
      <c r="AN27" s="6"/>
      <c r="AO27" s="6"/>
      <c r="AP27" s="141"/>
    </row>
    <row r="28" spans="1:42" ht="12.75">
      <c r="A28" s="132" t="s">
        <v>12</v>
      </c>
      <c r="B28" s="145">
        <v>2</v>
      </c>
      <c r="C28" s="148">
        <v>40</v>
      </c>
      <c r="D28" s="135">
        <f>$B28*C28/100</f>
        <v>0.8</v>
      </c>
      <c r="E28" s="148">
        <v>50</v>
      </c>
      <c r="F28" s="135">
        <f>$B28*E28/100</f>
        <v>1</v>
      </c>
      <c r="G28" s="148">
        <v>10</v>
      </c>
      <c r="H28" s="135">
        <f>$B28*G28/100</f>
        <v>0.2</v>
      </c>
      <c r="I28" s="144">
        <f>C28+E28+G28</f>
        <v>100</v>
      </c>
      <c r="J28" s="139">
        <v>100</v>
      </c>
      <c r="K28" s="135">
        <f>J28*$D28/100</f>
        <v>0.8</v>
      </c>
      <c r="L28" s="137">
        <v>85</v>
      </c>
      <c r="M28" s="138">
        <f>L28*$F28/100</f>
        <v>0.85</v>
      </c>
      <c r="N28" s="138">
        <f>IF(L28&gt;0,$F28,0)</f>
        <v>1</v>
      </c>
      <c r="O28" s="137">
        <v>100</v>
      </c>
      <c r="P28" s="138">
        <f>O28*$H28/100</f>
        <v>0.2</v>
      </c>
      <c r="Q28" s="138">
        <f>IF(J28&gt;0,$H28,0)</f>
        <v>0.2</v>
      </c>
      <c r="R28" s="139">
        <v>100</v>
      </c>
      <c r="S28" s="135">
        <f>R28*$D28/100</f>
        <v>0.8</v>
      </c>
      <c r="T28" s="137">
        <v>85</v>
      </c>
      <c r="U28" s="138">
        <f>T28*$F28/100</f>
        <v>0.85</v>
      </c>
      <c r="V28" s="138">
        <f>IF(T28&gt;0,$F28,0)</f>
        <v>1</v>
      </c>
      <c r="W28" s="137">
        <v>100</v>
      </c>
      <c r="X28" s="138">
        <f>W28*$H28/100</f>
        <v>0.2</v>
      </c>
      <c r="Y28" s="138">
        <f>IF(R28&gt;0,$H28,0)</f>
        <v>0.2</v>
      </c>
      <c r="Z28" s="139">
        <v>65</v>
      </c>
      <c r="AA28" s="135">
        <f>Z28*$D28/100</f>
        <v>0.52</v>
      </c>
      <c r="AB28" s="137">
        <v>100</v>
      </c>
      <c r="AC28" s="138">
        <f>AB28*$F28/100</f>
        <v>1</v>
      </c>
      <c r="AD28" s="138">
        <f>IF(AB28&gt;0,$F28,0)</f>
        <v>1</v>
      </c>
      <c r="AE28" s="137">
        <v>80</v>
      </c>
      <c r="AF28" s="138">
        <f>AE28*$H28/100</f>
        <v>0.16</v>
      </c>
      <c r="AG28" s="138">
        <f>IF(Z28&gt;0,$H28,0)</f>
        <v>0.2</v>
      </c>
      <c r="AH28" s="139">
        <v>50</v>
      </c>
      <c r="AI28" s="135">
        <f>AH28*$D28/100</f>
        <v>0.4</v>
      </c>
      <c r="AJ28" s="137">
        <v>100</v>
      </c>
      <c r="AK28" s="138">
        <f>AJ28*$F28/100</f>
        <v>1</v>
      </c>
      <c r="AL28" s="138">
        <f>IF(AJ28&gt;0,$F28,0)</f>
        <v>1</v>
      </c>
      <c r="AM28" s="137">
        <v>75</v>
      </c>
      <c r="AN28" s="138">
        <f>AM28*$H28/100</f>
        <v>0.15</v>
      </c>
      <c r="AO28" s="6">
        <f>IF(AH28&gt;0,$H28,0)</f>
        <v>0.2</v>
      </c>
      <c r="AP28" s="141"/>
    </row>
    <row r="29" spans="1:42" ht="25.5">
      <c r="A29" s="1" t="s">
        <v>14</v>
      </c>
      <c r="B29" s="146">
        <v>0.75</v>
      </c>
      <c r="C29" s="149">
        <v>40</v>
      </c>
      <c r="D29" s="9">
        <f>$B29*C29/100</f>
        <v>0.3</v>
      </c>
      <c r="E29" s="149">
        <v>50</v>
      </c>
      <c r="F29" s="9">
        <f>$B29*E29/100</f>
        <v>0.375</v>
      </c>
      <c r="G29" s="149">
        <v>10</v>
      </c>
      <c r="H29" s="9">
        <f>$B29*G29/100</f>
        <v>0.075</v>
      </c>
      <c r="I29" s="106">
        <f>C29+E29+G29</f>
        <v>100</v>
      </c>
      <c r="J29" s="128">
        <v>0</v>
      </c>
      <c r="K29" s="9">
        <f>J29*$D29/100</f>
        <v>0</v>
      </c>
      <c r="L29" s="5">
        <v>0</v>
      </c>
      <c r="M29" s="6">
        <f>L29*$F29/100</f>
        <v>0</v>
      </c>
      <c r="N29" s="6">
        <f>IF(L29&gt;0,$F29,0)</f>
        <v>0</v>
      </c>
      <c r="O29" s="5">
        <v>0</v>
      </c>
      <c r="P29" s="6">
        <f>O29*$H29/100</f>
        <v>0</v>
      </c>
      <c r="Q29" s="6">
        <f>IF(J29&gt;0,$H29,0)</f>
        <v>0</v>
      </c>
      <c r="R29" s="128">
        <v>0</v>
      </c>
      <c r="S29" s="9">
        <f>R29*$D29/100</f>
        <v>0</v>
      </c>
      <c r="T29" s="5">
        <v>0</v>
      </c>
      <c r="U29" s="6">
        <f>T29*$F29/100</f>
        <v>0</v>
      </c>
      <c r="V29" s="6">
        <f>IF(T29&gt;0,$F29,0)</f>
        <v>0</v>
      </c>
      <c r="W29" s="5">
        <v>0</v>
      </c>
      <c r="X29" s="6">
        <f>W29*$H29/100</f>
        <v>0</v>
      </c>
      <c r="Y29" s="6">
        <f>IF(R29&gt;0,$H29,0)</f>
        <v>0</v>
      </c>
      <c r="Z29" s="128">
        <v>65</v>
      </c>
      <c r="AA29" s="9">
        <f>Z29*$D29/100</f>
        <v>0.195</v>
      </c>
      <c r="AB29" s="5">
        <v>100</v>
      </c>
      <c r="AC29" s="6">
        <f>AB29*$F29/100</f>
        <v>0.375</v>
      </c>
      <c r="AD29" s="6">
        <f>IF(AB29&gt;0,$F29,0)</f>
        <v>0.375</v>
      </c>
      <c r="AE29" s="5">
        <v>80</v>
      </c>
      <c r="AF29" s="6">
        <f>AE29*$H29/100</f>
        <v>0.06</v>
      </c>
      <c r="AG29" s="6">
        <f>IF(Z29&gt;0,$H29,0)</f>
        <v>0.075</v>
      </c>
      <c r="AH29" s="128">
        <v>0</v>
      </c>
      <c r="AI29" s="9">
        <f>AH29*$D29/100</f>
        <v>0</v>
      </c>
      <c r="AJ29" s="5">
        <v>0</v>
      </c>
      <c r="AK29" s="6">
        <f>AJ29*$F29/100</f>
        <v>0</v>
      </c>
      <c r="AL29" s="6">
        <f>IF(AJ29&gt;0,$F29,0)</f>
        <v>0</v>
      </c>
      <c r="AM29" s="5">
        <v>0</v>
      </c>
      <c r="AN29" s="6">
        <f>AM29*$H29/100</f>
        <v>0</v>
      </c>
      <c r="AO29" s="6">
        <f>IF(AH29&gt;0,$H29,0)</f>
        <v>0</v>
      </c>
      <c r="AP29" s="141"/>
    </row>
    <row r="30" spans="1:42" ht="12.75">
      <c r="A30" s="132" t="s">
        <v>15</v>
      </c>
      <c r="B30" s="145">
        <v>0.75</v>
      </c>
      <c r="C30" s="148">
        <v>40</v>
      </c>
      <c r="D30" s="135">
        <f>$B30*C30/100</f>
        <v>0.3</v>
      </c>
      <c r="E30" s="148">
        <v>50</v>
      </c>
      <c r="F30" s="135">
        <f>$B30*E30/100</f>
        <v>0.375</v>
      </c>
      <c r="G30" s="148">
        <v>10</v>
      </c>
      <c r="H30" s="135">
        <f>$B30*G30/100</f>
        <v>0.075</v>
      </c>
      <c r="I30" s="144">
        <f>C30+E30+G30</f>
        <v>100</v>
      </c>
      <c r="J30" s="139">
        <v>100</v>
      </c>
      <c r="K30" s="135">
        <f>J30*$D30/100</f>
        <v>0.3</v>
      </c>
      <c r="L30" s="137">
        <v>85</v>
      </c>
      <c r="M30" s="138">
        <f>L30*$F30/100</f>
        <v>0.31875</v>
      </c>
      <c r="N30" s="138">
        <f>IF(L30&gt;0,$F30,0)</f>
        <v>0.375</v>
      </c>
      <c r="O30" s="137">
        <v>100</v>
      </c>
      <c r="P30" s="138">
        <f>O30*$H30/100</f>
        <v>0.075</v>
      </c>
      <c r="Q30" s="138">
        <f>IF(J30&gt;0,$H30,0)</f>
        <v>0.075</v>
      </c>
      <c r="R30" s="139">
        <v>100</v>
      </c>
      <c r="S30" s="135">
        <f>R30*$D30/100</f>
        <v>0.3</v>
      </c>
      <c r="T30" s="137">
        <v>85</v>
      </c>
      <c r="U30" s="138">
        <f>T30*$F30/100</f>
        <v>0.31875</v>
      </c>
      <c r="V30" s="138">
        <f>IF(T30&gt;0,$F30,0)</f>
        <v>0.375</v>
      </c>
      <c r="W30" s="137">
        <v>100</v>
      </c>
      <c r="X30" s="138">
        <f>W30*$H30/100</f>
        <v>0.075</v>
      </c>
      <c r="Y30" s="138">
        <f>IF(R30&gt;0,$H30,0)</f>
        <v>0.075</v>
      </c>
      <c r="Z30" s="139">
        <v>65</v>
      </c>
      <c r="AA30" s="135">
        <f>Z30*$D30/100</f>
        <v>0.195</v>
      </c>
      <c r="AB30" s="137">
        <v>100</v>
      </c>
      <c r="AC30" s="138">
        <f>AB30*$F30/100</f>
        <v>0.375</v>
      </c>
      <c r="AD30" s="138">
        <f>IF(AB30&gt;0,$F30,0)</f>
        <v>0.375</v>
      </c>
      <c r="AE30" s="137">
        <v>80</v>
      </c>
      <c r="AF30" s="138">
        <f>AE30*$H30/100</f>
        <v>0.06</v>
      </c>
      <c r="AG30" s="138">
        <f>IF(Z30&gt;0,$H30,0)</f>
        <v>0.075</v>
      </c>
      <c r="AH30" s="139">
        <v>50</v>
      </c>
      <c r="AI30" s="135">
        <f>AH30*$D30/100</f>
        <v>0.15</v>
      </c>
      <c r="AJ30" s="137">
        <v>100</v>
      </c>
      <c r="AK30" s="138">
        <f>AJ30*$F30/100</f>
        <v>0.375</v>
      </c>
      <c r="AL30" s="138">
        <f>IF(AJ30&gt;0,$F30,0)</f>
        <v>0.375</v>
      </c>
      <c r="AM30" s="137">
        <v>75</v>
      </c>
      <c r="AN30" s="138">
        <f>AM30*$H30/100</f>
        <v>0.05625</v>
      </c>
      <c r="AO30" s="6">
        <f>IF(AH30&gt;0,$H30,0)</f>
        <v>0.075</v>
      </c>
      <c r="AP30" s="141"/>
    </row>
    <row r="31" spans="1:42" ht="12.75">
      <c r="A31" s="1" t="s">
        <v>13</v>
      </c>
      <c r="B31" s="146">
        <v>0.5</v>
      </c>
      <c r="C31" s="149">
        <v>40</v>
      </c>
      <c r="D31" s="9">
        <f>$B31*C31/100</f>
        <v>0.2</v>
      </c>
      <c r="E31" s="149">
        <v>50</v>
      </c>
      <c r="F31" s="9">
        <f>$B31*E31/100</f>
        <v>0.25</v>
      </c>
      <c r="G31" s="149">
        <v>10</v>
      </c>
      <c r="H31" s="9">
        <f>$B31*G31/100</f>
        <v>0.05</v>
      </c>
      <c r="I31" s="106">
        <f>C31+E31+G31</f>
        <v>100</v>
      </c>
      <c r="J31" s="128">
        <v>100</v>
      </c>
      <c r="K31" s="9">
        <f>J31*$D31/100</f>
        <v>0.2</v>
      </c>
      <c r="L31" s="5">
        <v>100</v>
      </c>
      <c r="M31" s="6">
        <f>L31*$F31/100</f>
        <v>0.25</v>
      </c>
      <c r="N31" s="6">
        <f>IF(L31&gt;0,$F31,0)</f>
        <v>0.25</v>
      </c>
      <c r="O31" s="5">
        <v>100</v>
      </c>
      <c r="P31" s="6">
        <f>O31*$H31/100</f>
        <v>0.05</v>
      </c>
      <c r="Q31" s="6">
        <f>IF(J31&gt;0,$H31,0)</f>
        <v>0.05</v>
      </c>
      <c r="R31" s="128">
        <v>100</v>
      </c>
      <c r="S31" s="9">
        <f>R31*$D31/100</f>
        <v>0.2</v>
      </c>
      <c r="T31" s="5">
        <v>100</v>
      </c>
      <c r="U31" s="6">
        <f>T31*$F31/100</f>
        <v>0.25</v>
      </c>
      <c r="V31" s="6">
        <f>IF(T31&gt;0,$F31,0)</f>
        <v>0.25</v>
      </c>
      <c r="W31" s="5">
        <v>100</v>
      </c>
      <c r="X31" s="6">
        <f>W31*$H31/100</f>
        <v>0.05</v>
      </c>
      <c r="Y31" s="6">
        <f>IF(R31&gt;0,$H31,0)</f>
        <v>0.05</v>
      </c>
      <c r="Z31" s="128">
        <v>100</v>
      </c>
      <c r="AA31" s="9">
        <f>Z31*$D31/100</f>
        <v>0.2</v>
      </c>
      <c r="AB31" s="5">
        <v>40</v>
      </c>
      <c r="AC31" s="6">
        <f>AB31*$F31/100</f>
        <v>0.1</v>
      </c>
      <c r="AD31" s="6">
        <f>IF(AB31&gt;0,$F31,0)</f>
        <v>0.25</v>
      </c>
      <c r="AE31" s="5">
        <v>80</v>
      </c>
      <c r="AF31" s="6">
        <f>AE31*$H31/100</f>
        <v>0.04</v>
      </c>
      <c r="AG31" s="6">
        <f>IF(Z31&gt;0,$H31,0)</f>
        <v>0.05</v>
      </c>
      <c r="AH31" s="128">
        <v>50</v>
      </c>
      <c r="AI31" s="9">
        <f>AH31*$D31/100</f>
        <v>0.1</v>
      </c>
      <c r="AJ31" s="5">
        <v>100</v>
      </c>
      <c r="AK31" s="6">
        <f>AJ31*$F31/100</f>
        <v>0.25</v>
      </c>
      <c r="AL31" s="6">
        <f>IF(AJ31&gt;0,$F31,0)</f>
        <v>0.25</v>
      </c>
      <c r="AM31" s="5">
        <v>5</v>
      </c>
      <c r="AN31" s="6">
        <f>AM31*$H31/100</f>
        <v>0.0025</v>
      </c>
      <c r="AO31" s="6">
        <f>IF(AH31&gt;0,$H31,0)</f>
        <v>0.05</v>
      </c>
      <c r="AP31" s="141"/>
    </row>
    <row r="32" spans="2:42" ht="12.75">
      <c r="B32" s="146"/>
      <c r="C32" s="149"/>
      <c r="D32" s="9"/>
      <c r="E32" s="149"/>
      <c r="F32" s="9"/>
      <c r="G32" s="149"/>
      <c r="H32" s="9"/>
      <c r="I32" s="106"/>
      <c r="J32" s="128"/>
      <c r="K32" s="9"/>
      <c r="L32" s="5"/>
      <c r="M32" s="6"/>
      <c r="N32" s="9"/>
      <c r="O32" s="5"/>
      <c r="P32" s="6"/>
      <c r="Q32" s="6"/>
      <c r="R32" s="128"/>
      <c r="S32" s="9"/>
      <c r="T32" s="5"/>
      <c r="U32" s="6"/>
      <c r="V32" s="9"/>
      <c r="W32" s="5"/>
      <c r="X32" s="6"/>
      <c r="Y32" s="6"/>
      <c r="Z32" s="128"/>
      <c r="AA32" s="9"/>
      <c r="AB32" s="5"/>
      <c r="AC32" s="6"/>
      <c r="AD32" s="9"/>
      <c r="AE32" s="5"/>
      <c r="AF32" s="6"/>
      <c r="AG32" s="6"/>
      <c r="AH32" s="128"/>
      <c r="AI32" s="9"/>
      <c r="AJ32" s="5"/>
      <c r="AK32" s="6"/>
      <c r="AL32" s="9"/>
      <c r="AM32" s="5"/>
      <c r="AN32" s="6"/>
      <c r="AO32" s="6"/>
      <c r="AP32" s="141"/>
    </row>
    <row r="33" spans="1:42" ht="12.75">
      <c r="A33" s="2" t="s">
        <v>62</v>
      </c>
      <c r="B33" s="147"/>
      <c r="C33" s="149"/>
      <c r="D33" s="9"/>
      <c r="E33" s="149"/>
      <c r="F33" s="9"/>
      <c r="G33" s="149"/>
      <c r="H33" s="9"/>
      <c r="I33" s="106"/>
      <c r="J33" s="128"/>
      <c r="K33" s="9"/>
      <c r="L33" s="5"/>
      <c r="M33" s="6"/>
      <c r="N33" s="9"/>
      <c r="O33" s="5"/>
      <c r="P33" s="6"/>
      <c r="Q33" s="6"/>
      <c r="R33" s="128"/>
      <c r="S33" s="9"/>
      <c r="T33" s="5"/>
      <c r="U33" s="6"/>
      <c r="V33" s="9"/>
      <c r="W33" s="5"/>
      <c r="X33" s="6"/>
      <c r="Y33" s="6"/>
      <c r="Z33" s="128"/>
      <c r="AA33" s="9"/>
      <c r="AB33" s="5"/>
      <c r="AC33" s="6"/>
      <c r="AD33" s="9"/>
      <c r="AE33" s="5"/>
      <c r="AF33" s="6"/>
      <c r="AG33" s="6"/>
      <c r="AH33" s="128"/>
      <c r="AI33" s="9"/>
      <c r="AJ33" s="5"/>
      <c r="AK33" s="6"/>
      <c r="AL33" s="9"/>
      <c r="AM33" s="5"/>
      <c r="AN33" s="6"/>
      <c r="AO33" s="6"/>
      <c r="AP33" s="141"/>
    </row>
    <row r="34" spans="1:42" ht="12.75">
      <c r="A34" s="132" t="s">
        <v>5</v>
      </c>
      <c r="B34" s="145">
        <v>4</v>
      </c>
      <c r="C34" s="148">
        <v>75</v>
      </c>
      <c r="D34" s="135">
        <f>$B34*C34/100</f>
        <v>3</v>
      </c>
      <c r="E34" s="148">
        <v>20</v>
      </c>
      <c r="F34" s="135">
        <f>$B34*E34/100</f>
        <v>0.8</v>
      </c>
      <c r="G34" s="148">
        <v>5</v>
      </c>
      <c r="H34" s="135">
        <f>$B34*G34/100</f>
        <v>0.2</v>
      </c>
      <c r="I34" s="144">
        <f>C34+E34+G34</f>
        <v>100</v>
      </c>
      <c r="J34" s="139">
        <v>100</v>
      </c>
      <c r="K34" s="135">
        <f>J34*$D34/100</f>
        <v>3</v>
      </c>
      <c r="L34" s="137">
        <v>100</v>
      </c>
      <c r="M34" s="138">
        <f>L34*$F34/100</f>
        <v>0.8</v>
      </c>
      <c r="N34" s="138">
        <f>IF(L34&gt;0,$F34,0)</f>
        <v>0.8</v>
      </c>
      <c r="O34" s="137">
        <v>100</v>
      </c>
      <c r="P34" s="138">
        <f>O34*$H34/100</f>
        <v>0.2</v>
      </c>
      <c r="Q34" s="138">
        <f>IF(J34&gt;0,$H34,0)</f>
        <v>0.2</v>
      </c>
      <c r="R34" s="139">
        <v>100</v>
      </c>
      <c r="S34" s="135">
        <f>R34*$D34/100</f>
        <v>3</v>
      </c>
      <c r="T34" s="137">
        <v>100</v>
      </c>
      <c r="U34" s="138">
        <f>T34*$F34/100</f>
        <v>0.8</v>
      </c>
      <c r="V34" s="138">
        <f>IF(T34&gt;0,$F34,0)</f>
        <v>0.8</v>
      </c>
      <c r="W34" s="137">
        <v>100</v>
      </c>
      <c r="X34" s="138">
        <f>W34*$H34/100</f>
        <v>0.2</v>
      </c>
      <c r="Y34" s="138">
        <f>IF(R34&gt;0,$H34,0)</f>
        <v>0.2</v>
      </c>
      <c r="Z34" s="139">
        <v>100</v>
      </c>
      <c r="AA34" s="135">
        <f>Z34*$D34/100</f>
        <v>3</v>
      </c>
      <c r="AB34" s="137">
        <v>100</v>
      </c>
      <c r="AC34" s="138">
        <f>AB34*$F34/100</f>
        <v>0.8</v>
      </c>
      <c r="AD34" s="138">
        <f>IF(AB34&gt;0,$F34,0)</f>
        <v>0.8</v>
      </c>
      <c r="AE34" s="137">
        <v>100</v>
      </c>
      <c r="AF34" s="138">
        <f>AE34*$H34/100</f>
        <v>0.2</v>
      </c>
      <c r="AG34" s="138">
        <f>IF(Z34&gt;0,$H34,0)</f>
        <v>0.2</v>
      </c>
      <c r="AH34" s="139">
        <v>0</v>
      </c>
      <c r="AI34" s="135">
        <f>AH34*$D34/100</f>
        <v>0</v>
      </c>
      <c r="AJ34" s="137">
        <v>0</v>
      </c>
      <c r="AK34" s="138">
        <f>AJ34*$F34/100</f>
        <v>0</v>
      </c>
      <c r="AL34" s="138">
        <f>IF(AJ34&gt;0,$F34,0)</f>
        <v>0</v>
      </c>
      <c r="AM34" s="137">
        <v>0</v>
      </c>
      <c r="AN34" s="138">
        <f>AM34*$H34/100</f>
        <v>0</v>
      </c>
      <c r="AO34" s="6">
        <f>IF(AH34&gt;0,$H34,0)</f>
        <v>0</v>
      </c>
      <c r="AP34" s="141"/>
    </row>
    <row r="35" spans="1:42" ht="12.75">
      <c r="A35" s="1" t="s">
        <v>17</v>
      </c>
      <c r="B35" s="146">
        <v>2</v>
      </c>
      <c r="C35" s="149">
        <v>15</v>
      </c>
      <c r="D35" s="9">
        <f>$B35*C35/100</f>
        <v>0.3</v>
      </c>
      <c r="E35" s="149">
        <v>75</v>
      </c>
      <c r="F35" s="9">
        <f>$B35*E35/100</f>
        <v>1.5</v>
      </c>
      <c r="G35" s="149">
        <v>10</v>
      </c>
      <c r="H35" s="9">
        <f>$B35*G35/100</f>
        <v>0.2</v>
      </c>
      <c r="I35" s="106">
        <f>C35+E35+G35</f>
        <v>100</v>
      </c>
      <c r="J35" s="128">
        <v>80</v>
      </c>
      <c r="K35" s="9">
        <f>J35*$D35/100</f>
        <v>0.24</v>
      </c>
      <c r="L35" s="5">
        <v>70</v>
      </c>
      <c r="M35" s="6">
        <f>L35*$F35/100</f>
        <v>1.05</v>
      </c>
      <c r="N35" s="6">
        <f>IF(L35&gt;0,$F35,0)</f>
        <v>1.5</v>
      </c>
      <c r="O35" s="5">
        <v>100</v>
      </c>
      <c r="P35" s="6">
        <f>O35*$H35/100</f>
        <v>0.2</v>
      </c>
      <c r="Q35" s="6">
        <f>IF(J35&gt;0,$H35,0)</f>
        <v>0.2</v>
      </c>
      <c r="R35" s="128">
        <v>60</v>
      </c>
      <c r="S35" s="9">
        <f>R35*$D35/100</f>
        <v>0.18</v>
      </c>
      <c r="T35" s="5">
        <v>80</v>
      </c>
      <c r="U35" s="6">
        <f>T35*$F35/100</f>
        <v>1.2</v>
      </c>
      <c r="V35" s="6">
        <f>IF(T35&gt;0,$F35,0)</f>
        <v>1.5</v>
      </c>
      <c r="W35" s="5">
        <v>100</v>
      </c>
      <c r="X35" s="6">
        <f>W35*$H35/100</f>
        <v>0.2</v>
      </c>
      <c r="Y35" s="6">
        <f>IF(R35&gt;0,$H35,0)</f>
        <v>0.2</v>
      </c>
      <c r="Z35" s="128">
        <v>95</v>
      </c>
      <c r="AA35" s="9">
        <f>Z35*$D35/100</f>
        <v>0.285</v>
      </c>
      <c r="AB35" s="5">
        <v>30</v>
      </c>
      <c r="AC35" s="6">
        <f>AB35*$F35/100</f>
        <v>0.45</v>
      </c>
      <c r="AD35" s="6">
        <f>IF(AB35&gt;0,$F35,0)</f>
        <v>1.5</v>
      </c>
      <c r="AE35" s="5">
        <v>100</v>
      </c>
      <c r="AF35" s="6">
        <f>AE35*$H35/100</f>
        <v>0.2</v>
      </c>
      <c r="AG35" s="6">
        <f>IF(Z35&gt;0,$H35,0)</f>
        <v>0.2</v>
      </c>
      <c r="AH35" s="128">
        <v>60</v>
      </c>
      <c r="AI35" s="9">
        <f>AH35*$D35/100</f>
        <v>0.18</v>
      </c>
      <c r="AJ35" s="5">
        <v>70</v>
      </c>
      <c r="AK35" s="6">
        <f>AJ35*$F35/100</f>
        <v>1.05</v>
      </c>
      <c r="AL35" s="6">
        <f>IF(AJ35&gt;0,$F35,0)</f>
        <v>1.5</v>
      </c>
      <c r="AM35" s="5">
        <v>100</v>
      </c>
      <c r="AN35" s="6">
        <f>AM35*$H35/100</f>
        <v>0.2</v>
      </c>
      <c r="AO35" s="6">
        <f>IF(AH35&gt;0,$H35,0)</f>
        <v>0.2</v>
      </c>
      <c r="AP35" s="141"/>
    </row>
    <row r="36" spans="2:42" ht="12.75">
      <c r="B36" s="109"/>
      <c r="C36" s="5"/>
      <c r="D36" s="9"/>
      <c r="E36" s="5"/>
      <c r="F36" s="9"/>
      <c r="G36" s="5"/>
      <c r="H36" s="9"/>
      <c r="J36" s="128"/>
      <c r="K36" s="9"/>
      <c r="L36" s="5"/>
      <c r="M36" s="6"/>
      <c r="N36" s="9"/>
      <c r="O36" s="5"/>
      <c r="P36" s="6"/>
      <c r="Q36" s="6"/>
      <c r="R36" s="128"/>
      <c r="S36" s="9"/>
      <c r="T36" s="5"/>
      <c r="U36" s="6"/>
      <c r="V36" s="9"/>
      <c r="W36" s="5"/>
      <c r="X36" s="6"/>
      <c r="Y36" s="6"/>
      <c r="Z36" s="128"/>
      <c r="AA36" s="9"/>
      <c r="AB36" s="5"/>
      <c r="AC36" s="6"/>
      <c r="AD36" s="9"/>
      <c r="AE36" s="5"/>
      <c r="AF36" s="6"/>
      <c r="AG36" s="6"/>
      <c r="AH36" s="128"/>
      <c r="AI36" s="9"/>
      <c r="AJ36" s="5"/>
      <c r="AK36" s="6"/>
      <c r="AL36" s="9"/>
      <c r="AM36" s="5"/>
      <c r="AN36" s="6"/>
      <c r="AO36" s="6"/>
      <c r="AP36" s="141"/>
    </row>
    <row r="37" spans="2:42" ht="12.75">
      <c r="B37" s="109"/>
      <c r="C37" s="5"/>
      <c r="D37" s="9"/>
      <c r="E37" s="5"/>
      <c r="F37" s="9"/>
      <c r="G37" s="5"/>
      <c r="H37" s="9"/>
      <c r="J37" s="128"/>
      <c r="K37" s="9"/>
      <c r="L37" s="5"/>
      <c r="M37" s="6"/>
      <c r="N37" s="9"/>
      <c r="O37" s="5"/>
      <c r="P37" s="6"/>
      <c r="Q37" s="6"/>
      <c r="R37" s="128"/>
      <c r="S37" s="9"/>
      <c r="T37" s="5"/>
      <c r="U37" s="6"/>
      <c r="V37" s="9"/>
      <c r="W37" s="5"/>
      <c r="X37" s="6"/>
      <c r="Y37" s="6"/>
      <c r="Z37" s="128"/>
      <c r="AA37" s="9"/>
      <c r="AB37" s="5"/>
      <c r="AC37" s="6"/>
      <c r="AD37" s="9"/>
      <c r="AE37" s="5"/>
      <c r="AF37" s="6"/>
      <c r="AG37" s="6"/>
      <c r="AH37" s="128"/>
      <c r="AI37" s="9"/>
      <c r="AJ37" s="5"/>
      <c r="AK37" s="6"/>
      <c r="AL37" s="9"/>
      <c r="AM37" s="5"/>
      <c r="AN37" s="6"/>
      <c r="AO37" s="6"/>
      <c r="AP37" s="141"/>
    </row>
    <row r="38" spans="1:42" ht="12.75">
      <c r="A38" s="2" t="s">
        <v>18</v>
      </c>
      <c r="B38" s="110">
        <f>SUM(B5:B36)</f>
        <v>100</v>
      </c>
      <c r="C38" s="7"/>
      <c r="D38" s="10">
        <f>SUM(D5:D18)+SUM(D21:D25)+SUM(D28:D31)+SUM(D34:D35)</f>
        <v>60.449999999999996</v>
      </c>
      <c r="E38" s="7"/>
      <c r="F38" s="10">
        <f>SUM(F5:F18)+SUM(F21:F25)+SUM(F28:F31)+SUM(F34:F35)</f>
        <v>29.999999999999996</v>
      </c>
      <c r="G38" s="7"/>
      <c r="H38" s="10">
        <f>SUM(H5:H18)+SUM(H21:H25)+SUM(H28:H31)+SUM(H34:H35)</f>
        <v>9.55</v>
      </c>
      <c r="I38" s="2"/>
      <c r="J38" s="130"/>
      <c r="K38" s="10">
        <f>SUM(K5:K18)+SUM(K21:K25)+SUM(K28:K31)+SUM(K34:K35)</f>
        <v>48.529999999999994</v>
      </c>
      <c r="L38" s="7"/>
      <c r="M38" s="8">
        <f>SUM(M5:M18)+SUM(M21:M25)+SUM(M28:M31)+SUM(M34:M35)</f>
        <v>24.696250000000003</v>
      </c>
      <c r="N38" s="10">
        <f>SUM(N5:N18)+SUM(N21:N25)+SUM(N28:N31)+SUM(N34:N35)</f>
        <v>27.624999999999996</v>
      </c>
      <c r="O38" s="7"/>
      <c r="P38" s="8">
        <f>SUM(P5:P18)+SUM(P21:P25)+SUM(P28:P31)+SUM(P34:P35)</f>
        <v>8.545</v>
      </c>
      <c r="Q38" s="8">
        <f>SUM(Q5:Q18)+SUM(Q21:Q25)+SUM(Q28:Q31)+SUM(Q34:Q35)</f>
        <v>8.725</v>
      </c>
      <c r="R38" s="130"/>
      <c r="S38" s="10">
        <f>SUM(S5:S18)+SUM(S21:S25)+SUM(S28:S31)+SUM(S34:S35)</f>
        <v>42.779999999999994</v>
      </c>
      <c r="T38" s="7"/>
      <c r="U38" s="8">
        <f>SUM(U5:U18)+SUM(U21:U25)+SUM(U28:U31)+SUM(U34:U35)</f>
        <v>26.24625</v>
      </c>
      <c r="V38" s="10">
        <f>SUM(V5:V18)+SUM(V21:V25)+SUM(V28:V31)+SUM(V34:V35)</f>
        <v>29.025</v>
      </c>
      <c r="W38" s="7"/>
      <c r="X38" s="8">
        <f>SUM(X5:X18)+SUM(X21:X25)+SUM(X28:X31)+SUM(X34:X35)</f>
        <v>9.145</v>
      </c>
      <c r="Y38" s="8">
        <f>SUM(Y5:Y18)+SUM(Y21:Y25)+SUM(Y28:Y31)+SUM(Y34:Y35)</f>
        <v>9.325</v>
      </c>
      <c r="Z38" s="130"/>
      <c r="AA38" s="10">
        <f>SUM(AA5:AA18)+SUM(AA21:AA25)+SUM(AA28:AA31)+SUM(AA34:AA35)</f>
        <v>27.6325</v>
      </c>
      <c r="AB38" s="7"/>
      <c r="AC38" s="8">
        <f>SUM(AC5:AC18)+SUM(AC21:AC25)+SUM(AC28:AC31)+SUM(AC34:AC35)</f>
        <v>15.4</v>
      </c>
      <c r="AD38" s="10">
        <f>SUM(AD5:AD18)+SUM(AD21:AD25)+SUM(AD28:AD31)+SUM(AD34:AD35)</f>
        <v>19.3</v>
      </c>
      <c r="AE38" s="7"/>
      <c r="AF38" s="8">
        <f>SUM(AF5:AF18)+SUM(AF21:AF25)+SUM(AF28:AF31)+SUM(AF34:AF35)</f>
        <v>4.890000000000001</v>
      </c>
      <c r="AG38" s="8">
        <f>SUM(AG5:AG18)+SUM(AG21:AG25)+SUM(AG28:AG31)+SUM(AG34:AG35)</f>
        <v>6.775000000000001</v>
      </c>
      <c r="AH38" s="130"/>
      <c r="AI38" s="10">
        <f>SUM(AI5:AI18)+SUM(AI21:AI25)+SUM(AI28:AI31)+SUM(AI34:AI35)</f>
        <v>28.884999999999998</v>
      </c>
      <c r="AJ38" s="7"/>
      <c r="AK38" s="8">
        <f>SUM(AK5:AK18)+SUM(AK21:AK25)+SUM(AK28:AK31)+SUM(AK34:AK35)</f>
        <v>22.795</v>
      </c>
      <c r="AL38" s="10">
        <f>SUM(AL5:AL18)+SUM(AL21:AL25)+SUM(AL28:AL31)+SUM(AL34:AL35)</f>
        <v>25.724999999999994</v>
      </c>
      <c r="AM38" s="7"/>
      <c r="AN38" s="8">
        <f>SUM(AN5:AN18)+SUM(AN21:AN25)+SUM(AN28:AN31)+SUM(AN34:AN35)</f>
        <v>6.9262500000000005</v>
      </c>
      <c r="AO38" s="8">
        <f>SUM(AO5:AO18)+SUM(AO21:AO25)+SUM(AO28:AO31)+SUM(AO34:AO35)</f>
        <v>7.875</v>
      </c>
      <c r="AP38" s="141"/>
    </row>
    <row r="39" spans="10:42" ht="12.75">
      <c r="J39" s="5"/>
      <c r="K39" s="6"/>
      <c r="L39" s="111"/>
      <c r="M39" s="6"/>
      <c r="N39" s="6"/>
      <c r="O39" s="111"/>
      <c r="P39" s="6"/>
      <c r="Q39" s="9"/>
      <c r="R39" s="5"/>
      <c r="S39" s="6"/>
      <c r="T39" s="111"/>
      <c r="U39" s="6"/>
      <c r="V39" s="6"/>
      <c r="W39" s="111"/>
      <c r="X39" s="6"/>
      <c r="Y39" s="9"/>
      <c r="Z39" s="5"/>
      <c r="AA39" s="6"/>
      <c r="AB39" s="111"/>
      <c r="AC39" s="6"/>
      <c r="AD39" s="6"/>
      <c r="AE39" s="111"/>
      <c r="AF39" s="6"/>
      <c r="AG39" s="9"/>
      <c r="AH39" s="5"/>
      <c r="AI39" s="6"/>
      <c r="AJ39" s="111"/>
      <c r="AK39" s="6"/>
      <c r="AL39" s="6"/>
      <c r="AM39" s="111"/>
      <c r="AN39" s="6"/>
      <c r="AO39" s="9"/>
      <c r="AP39" s="142"/>
    </row>
    <row r="40" spans="1:42" ht="15.75">
      <c r="A40" s="11" t="s">
        <v>26</v>
      </c>
      <c r="B40" s="11"/>
      <c r="C40" s="11"/>
      <c r="D40" s="11"/>
      <c r="E40" s="11"/>
      <c r="F40" s="11"/>
      <c r="G40" s="11"/>
      <c r="H40" s="11"/>
      <c r="I40" s="11"/>
      <c r="J40" s="150">
        <f>K38+M38+P38</f>
        <v>81.77125</v>
      </c>
      <c r="K40" s="151"/>
      <c r="L40" s="151"/>
      <c r="M40" s="151"/>
      <c r="N40" s="151"/>
      <c r="O40" s="151"/>
      <c r="P40" s="151"/>
      <c r="Q40" s="152"/>
      <c r="R40" s="150">
        <f>S38+U38+X38</f>
        <v>78.17124999999999</v>
      </c>
      <c r="S40" s="151"/>
      <c r="T40" s="151"/>
      <c r="U40" s="151"/>
      <c r="V40" s="151"/>
      <c r="W40" s="151"/>
      <c r="X40" s="151"/>
      <c r="Y40" s="152"/>
      <c r="Z40" s="150">
        <f>AA38+AC38+AF38</f>
        <v>47.9225</v>
      </c>
      <c r="AA40" s="151"/>
      <c r="AB40" s="151"/>
      <c r="AC40" s="151"/>
      <c r="AD40" s="151"/>
      <c r="AE40" s="151"/>
      <c r="AF40" s="151"/>
      <c r="AG40" s="152"/>
      <c r="AH40" s="150">
        <f>AI38+AK38+AN38</f>
        <v>58.60625</v>
      </c>
      <c r="AI40" s="151"/>
      <c r="AJ40" s="151"/>
      <c r="AK40" s="151"/>
      <c r="AL40" s="151"/>
      <c r="AM40" s="151"/>
      <c r="AN40" s="151"/>
      <c r="AO40" s="152"/>
      <c r="AP40" s="142"/>
    </row>
    <row r="41" ht="12.75">
      <c r="J41" s="3"/>
    </row>
  </sheetData>
  <mergeCells count="23">
    <mergeCell ref="J2:K2"/>
    <mergeCell ref="L2:N2"/>
    <mergeCell ref="O2:Q2"/>
    <mergeCell ref="C1:D2"/>
    <mergeCell ref="E1:F2"/>
    <mergeCell ref="J40:Q40"/>
    <mergeCell ref="R1:Y1"/>
    <mergeCell ref="R2:S2"/>
    <mergeCell ref="T2:V2"/>
    <mergeCell ref="W2:Y2"/>
    <mergeCell ref="R40:Y40"/>
    <mergeCell ref="G1:H2"/>
    <mergeCell ref="J1:Q1"/>
    <mergeCell ref="Z40:AG40"/>
    <mergeCell ref="AH1:AO1"/>
    <mergeCell ref="AH2:AI2"/>
    <mergeCell ref="AJ2:AL2"/>
    <mergeCell ref="AM2:AO2"/>
    <mergeCell ref="AH40:AO40"/>
    <mergeCell ref="Z1:AG1"/>
    <mergeCell ref="Z2:AA2"/>
    <mergeCell ref="AB2:AD2"/>
    <mergeCell ref="AE2:AG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9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28" customWidth="1"/>
    <col min="2" max="5" width="16.75390625" style="28" customWidth="1"/>
    <col min="6" max="6" width="12.25390625" style="28" customWidth="1"/>
    <col min="7" max="7" width="9.75390625" style="28" customWidth="1"/>
    <col min="8" max="8" width="10.125" style="28" bestFit="1" customWidth="1"/>
    <col min="9" max="9" width="10.75390625" style="28" customWidth="1"/>
    <col min="10" max="10" width="10.625" style="28" bestFit="1" customWidth="1"/>
    <col min="11" max="12" width="10.00390625" style="28" customWidth="1"/>
    <col min="13" max="15" width="9.125" style="28" customWidth="1"/>
    <col min="16" max="16384" width="9.125" style="22" customWidth="1"/>
  </cols>
  <sheetData>
    <row r="1" spans="1:15" ht="42">
      <c r="A1" s="20" t="s">
        <v>39</v>
      </c>
      <c r="B1" s="21" t="str">
        <f>'polsko-niemiecko-polskie'!J1</f>
        <v>Słowniki niemiecko-polskie polsko-niemieckie</v>
      </c>
      <c r="C1" s="21" t="str">
        <f>'polsko-niemiecko-polskie'!R1</f>
        <v>Multimedialny słownik niemiecko-polski i polsko-niemiecki</v>
      </c>
      <c r="D1" s="21" t="str">
        <f>'polsko-niemiecko-polskie'!Z1</f>
        <v>Word Translator</v>
      </c>
      <c r="E1" s="21" t="str">
        <f>'polsko-niemiecko-polskie'!AH1</f>
        <v>Umlaut</v>
      </c>
      <c r="F1" s="100"/>
      <c r="G1" s="100"/>
      <c r="H1" s="22"/>
      <c r="I1" s="22"/>
      <c r="J1" s="22"/>
      <c r="K1" s="22"/>
      <c r="L1" s="22"/>
      <c r="M1" s="22"/>
      <c r="N1" s="22"/>
      <c r="O1" s="22"/>
    </row>
    <row r="2" spans="1:15" ht="12.75">
      <c r="A2" s="20" t="s">
        <v>40</v>
      </c>
      <c r="B2" s="23">
        <v>195.2</v>
      </c>
      <c r="C2" s="24">
        <v>99</v>
      </c>
      <c r="D2" s="24">
        <v>199</v>
      </c>
      <c r="E2" s="24">
        <v>129</v>
      </c>
      <c r="F2" s="101"/>
      <c r="G2" s="101"/>
      <c r="H2" s="22"/>
      <c r="I2" s="22"/>
      <c r="J2" s="22"/>
      <c r="K2" s="22"/>
      <c r="L2" s="22"/>
      <c r="M2" s="22"/>
      <c r="N2" s="22"/>
      <c r="O2" s="22"/>
    </row>
    <row r="3" spans="1:15" ht="12.75">
      <c r="A3" s="25" t="s">
        <v>26</v>
      </c>
      <c r="B3" s="26">
        <f>'polsko-niemiecko-polskie'!J40</f>
        <v>81.77125</v>
      </c>
      <c r="C3" s="26">
        <f>'polsko-niemiecko-polskie'!R40</f>
        <v>78.17124999999999</v>
      </c>
      <c r="D3" s="26">
        <f>'polsko-niemiecko-polskie'!Z40</f>
        <v>47.9225</v>
      </c>
      <c r="E3" s="26">
        <f>'polsko-niemiecko-polskie'!AH40</f>
        <v>58.60625</v>
      </c>
      <c r="F3" s="102"/>
      <c r="G3" s="102"/>
      <c r="H3" s="22"/>
      <c r="I3" s="22"/>
      <c r="J3" s="22"/>
      <c r="K3" s="22"/>
      <c r="L3" s="22"/>
      <c r="M3" s="22"/>
      <c r="N3" s="22"/>
      <c r="O3" s="22"/>
    </row>
    <row r="4" spans="1:15" ht="12.75">
      <c r="A4" s="27" t="s">
        <v>41</v>
      </c>
      <c r="B4" s="104">
        <f>B3/($H$8+B2/($H$6/($H$9-$H$8)))</f>
        <v>2.4383125596374042</v>
      </c>
      <c r="C4" s="104">
        <f>C3/($H$8+C2/($H$6/($H$9-$H$8)))</f>
        <v>3.025203173374612</v>
      </c>
      <c r="D4" s="104">
        <f>D3/($H$8+D2/($H$6/($H$9-$H$8)))</f>
        <v>1.416149527186761</v>
      </c>
      <c r="E4" s="104">
        <f>E3/($H$8+E2/($H$6/($H$9-$H$8)))</f>
        <v>2.075292138810198</v>
      </c>
      <c r="F4" s="103"/>
      <c r="G4" s="103"/>
      <c r="H4" s="22"/>
      <c r="I4" s="22"/>
      <c r="J4" s="22"/>
      <c r="K4" s="22"/>
      <c r="L4" s="22"/>
      <c r="M4" s="22"/>
      <c r="N4" s="22"/>
      <c r="O4" s="22"/>
    </row>
    <row r="5" spans="2:12" ht="12.75">
      <c r="B5" s="29"/>
      <c r="D5" s="30"/>
      <c r="E5" s="30"/>
      <c r="F5" s="30"/>
      <c r="G5" s="31"/>
      <c r="H5" s="30"/>
      <c r="I5" s="30"/>
      <c r="J5" s="30"/>
      <c r="K5" s="30"/>
      <c r="L5" s="30"/>
    </row>
    <row r="6" spans="1:13" ht="26.25" thickBot="1">
      <c r="A6" s="32" t="s">
        <v>42</v>
      </c>
      <c r="B6" s="33" t="s">
        <v>43</v>
      </c>
      <c r="C6" s="34"/>
      <c r="D6" s="35" t="s">
        <v>44</v>
      </c>
      <c r="E6" s="34"/>
      <c r="F6" s="36" t="s">
        <v>42</v>
      </c>
      <c r="G6" s="44" t="s">
        <v>45</v>
      </c>
      <c r="H6" s="45">
        <f>MAX(B2:G2)-MIN(B2:G2)</f>
        <v>100</v>
      </c>
      <c r="I6" s="46"/>
      <c r="J6" s="47"/>
      <c r="K6" s="48"/>
      <c r="L6" s="48"/>
      <c r="M6" s="48"/>
    </row>
    <row r="7" spans="1:9" ht="54" customHeight="1" thickBot="1" thickTop="1">
      <c r="A7" s="38">
        <v>1</v>
      </c>
      <c r="B7" s="39" t="str">
        <f>$B$1</f>
        <v>Słowniki niemiecko-polskie polsko-niemieckie</v>
      </c>
      <c r="C7" s="49">
        <f>$B$3</f>
        <v>81.77125</v>
      </c>
      <c r="D7" s="41" t="str">
        <f>$C$1</f>
        <v>Multimedialny słownik niemiecko-polski i polsko-niemiecki</v>
      </c>
      <c r="E7" s="40">
        <f>$C$4</f>
        <v>3.025203173374612</v>
      </c>
      <c r="F7" s="43">
        <v>1</v>
      </c>
      <c r="G7" s="50"/>
      <c r="I7" s="46"/>
    </row>
    <row r="8" spans="1:14" ht="54" customHeight="1" thickBot="1" thickTop="1">
      <c r="A8" s="38">
        <v>2</v>
      </c>
      <c r="B8" s="39" t="str">
        <f>$C$1</f>
        <v>Multimedialny słownik niemiecko-polski i polsko-niemiecki</v>
      </c>
      <c r="C8" s="40">
        <f>$C$3</f>
        <v>78.17124999999999</v>
      </c>
      <c r="D8" s="41" t="str">
        <f>$B$1</f>
        <v>Słowniki niemiecko-polskie polsko-niemieckie</v>
      </c>
      <c r="E8" s="105">
        <f>$B$4</f>
        <v>2.4383125596374042</v>
      </c>
      <c r="F8" s="43">
        <v>2</v>
      </c>
      <c r="G8" s="44" t="s">
        <v>46</v>
      </c>
      <c r="H8" s="52">
        <f>10+MIN(B2:F2)/100*L8</f>
        <v>17.92</v>
      </c>
      <c r="I8" s="166" t="s">
        <v>47</v>
      </c>
      <c r="J8" s="167"/>
      <c r="K8" s="167"/>
      <c r="L8" s="53">
        <v>8</v>
      </c>
      <c r="M8" s="37" t="s">
        <v>48</v>
      </c>
      <c r="N8" s="54"/>
    </row>
    <row r="9" spans="1:15" ht="54" customHeight="1" thickBot="1" thickTop="1">
      <c r="A9" s="38">
        <v>3</v>
      </c>
      <c r="B9" s="39" t="str">
        <f>$E$1</f>
        <v>Umlaut</v>
      </c>
      <c r="C9" s="40">
        <f>$E$3</f>
        <v>58.60625</v>
      </c>
      <c r="D9" s="41" t="str">
        <f>$E$1</f>
        <v>Umlaut</v>
      </c>
      <c r="E9" s="40">
        <f>$E$4</f>
        <v>2.075292138810198</v>
      </c>
      <c r="F9" s="43">
        <v>3</v>
      </c>
      <c r="G9" s="44" t="s">
        <v>49</v>
      </c>
      <c r="H9" s="55">
        <f>10+MAX(B2:F2)/100*L8</f>
        <v>25.92</v>
      </c>
      <c r="I9" s="56"/>
      <c r="J9" s="57"/>
      <c r="K9" s="58"/>
      <c r="L9" s="57"/>
      <c r="M9" s="57"/>
      <c r="N9" s="59"/>
      <c r="O9" s="54"/>
    </row>
    <row r="10" spans="1:15" ht="54" customHeight="1" thickBot="1" thickTop="1">
      <c r="A10" s="38">
        <v>4</v>
      </c>
      <c r="B10" s="39" t="str">
        <f>$D$1</f>
        <v>Word Translator</v>
      </c>
      <c r="C10" s="49">
        <f>$D$3</f>
        <v>47.9225</v>
      </c>
      <c r="D10" s="41" t="str">
        <f>$D$1</f>
        <v>Word Translator</v>
      </c>
      <c r="E10" s="40">
        <f>$D$4</f>
        <v>1.416149527186761</v>
      </c>
      <c r="F10" s="43">
        <v>4</v>
      </c>
      <c r="G10" s="168" t="s">
        <v>50</v>
      </c>
      <c r="H10" s="169"/>
      <c r="I10" s="169"/>
      <c r="J10" s="30"/>
      <c r="K10" s="168" t="s">
        <v>51</v>
      </c>
      <c r="L10" s="169"/>
      <c r="M10" s="169"/>
      <c r="O10" s="59"/>
    </row>
    <row r="11" spans="1:15" ht="14.25" thickBot="1" thickTop="1">
      <c r="A11" s="38"/>
      <c r="B11" s="39"/>
      <c r="C11" s="49"/>
      <c r="D11" s="41"/>
      <c r="E11" s="42"/>
      <c r="F11" s="43"/>
      <c r="G11" s="169"/>
      <c r="H11" s="169"/>
      <c r="I11" s="169"/>
      <c r="J11" s="30"/>
      <c r="K11" s="169"/>
      <c r="L11" s="169"/>
      <c r="M11" s="169"/>
      <c r="O11" s="61"/>
    </row>
    <row r="12" spans="3:13" ht="13.5" thickTop="1">
      <c r="C12" s="62"/>
      <c r="E12" s="30"/>
      <c r="F12" s="43"/>
      <c r="G12" s="169"/>
      <c r="H12" s="169"/>
      <c r="I12" s="169"/>
      <c r="J12" s="30"/>
      <c r="K12" s="169"/>
      <c r="L12" s="169"/>
      <c r="M12" s="169"/>
    </row>
    <row r="13" spans="1:15" ht="12.75">
      <c r="A13" s="63"/>
      <c r="B13" s="63"/>
      <c r="C13" s="64"/>
      <c r="D13" s="63"/>
      <c r="E13" s="65"/>
      <c r="F13" s="65"/>
      <c r="G13" s="65"/>
      <c r="H13" s="30"/>
      <c r="I13" s="30"/>
      <c r="J13" s="30"/>
      <c r="N13" s="22"/>
      <c r="O13" s="22"/>
    </row>
    <row r="14" spans="2:12" ht="12.75">
      <c r="B14" s="66"/>
      <c r="D14" s="30"/>
      <c r="E14" s="30"/>
      <c r="F14" s="30"/>
      <c r="G14" s="30"/>
      <c r="H14" s="30"/>
      <c r="I14" s="30"/>
      <c r="J14" s="30"/>
      <c r="K14" s="30"/>
      <c r="L14" s="30"/>
    </row>
    <row r="15" spans="2:13" ht="12.75">
      <c r="B15" s="48"/>
      <c r="C15" s="48"/>
      <c r="D15" s="48"/>
      <c r="E15" s="48"/>
      <c r="F15" s="48"/>
      <c r="G15" s="67"/>
      <c r="H15" s="67"/>
      <c r="I15" s="67"/>
      <c r="J15" s="67"/>
      <c r="K15" s="67"/>
      <c r="L15" s="67"/>
      <c r="M15" s="68"/>
    </row>
    <row r="16" spans="2:13" ht="12.75">
      <c r="B16" s="69"/>
      <c r="D16" s="30"/>
      <c r="E16" s="30"/>
      <c r="F16" s="30"/>
      <c r="G16" s="60"/>
      <c r="H16" s="60"/>
      <c r="I16" s="60"/>
      <c r="J16" s="60"/>
      <c r="K16" s="60"/>
      <c r="L16" s="60"/>
      <c r="M16" s="61"/>
    </row>
    <row r="17" spans="2:12" ht="12.75">
      <c r="B17" s="29"/>
      <c r="D17" s="30"/>
      <c r="E17" s="30"/>
      <c r="F17" s="30"/>
      <c r="G17" s="30"/>
      <c r="H17" s="30"/>
      <c r="I17" s="30"/>
      <c r="J17" s="30"/>
      <c r="K17" s="30"/>
      <c r="L17" s="30"/>
    </row>
    <row r="18" spans="2:12" ht="12.75">
      <c r="B18" s="29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2.75">
      <c r="B19" s="29"/>
      <c r="D19" s="30"/>
      <c r="E19" s="30"/>
      <c r="F19" s="30"/>
      <c r="G19" s="30"/>
      <c r="H19" s="30"/>
      <c r="I19" s="30"/>
      <c r="J19" s="30"/>
      <c r="K19" s="30"/>
      <c r="L19" s="30"/>
    </row>
    <row r="20" spans="2:12" ht="12.75">
      <c r="B20" s="29"/>
      <c r="D20" s="30"/>
      <c r="E20" s="30"/>
      <c r="F20" s="30"/>
      <c r="G20" s="30"/>
      <c r="H20" s="30"/>
      <c r="I20" s="30"/>
      <c r="J20" s="30"/>
      <c r="K20" s="30"/>
      <c r="L20" s="30"/>
    </row>
    <row r="21" spans="2:12" ht="12.75">
      <c r="B21" s="70"/>
      <c r="C21" s="68"/>
      <c r="D21" s="67"/>
      <c r="E21" s="67"/>
      <c r="F21" s="67"/>
      <c r="G21" s="30"/>
      <c r="H21" s="30"/>
      <c r="I21" s="30"/>
      <c r="J21" s="30"/>
      <c r="K21" s="30"/>
      <c r="L21" s="30"/>
    </row>
    <row r="22" spans="2:14" ht="12.75">
      <c r="B22" s="71"/>
      <c r="C22" s="61"/>
      <c r="D22" s="60"/>
      <c r="E22" s="60"/>
      <c r="F22" s="60"/>
      <c r="G22" s="30"/>
      <c r="H22" s="30"/>
      <c r="I22" s="30"/>
      <c r="J22" s="30"/>
      <c r="K22" s="30"/>
      <c r="L22" s="30"/>
      <c r="N22" s="68"/>
    </row>
    <row r="23" spans="2:14" ht="12.75">
      <c r="B23" s="29"/>
      <c r="D23" s="30"/>
      <c r="E23" s="30"/>
      <c r="F23" s="30"/>
      <c r="G23" s="30"/>
      <c r="H23" s="30"/>
      <c r="I23" s="30"/>
      <c r="J23" s="30"/>
      <c r="K23" s="30"/>
      <c r="L23" s="30"/>
      <c r="N23" s="61"/>
    </row>
    <row r="24" spans="2:12" ht="12.75">
      <c r="B24" s="29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2.75">
      <c r="B25" s="29"/>
      <c r="D25" s="30"/>
      <c r="E25" s="30"/>
      <c r="F25" s="30"/>
      <c r="G25" s="30"/>
      <c r="H25" s="30"/>
      <c r="I25" s="30"/>
      <c r="J25" s="30"/>
      <c r="K25" s="30"/>
      <c r="L25" s="30"/>
    </row>
    <row r="26" spans="2:12" ht="12.75">
      <c r="B26" s="29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12.75">
      <c r="B27" s="66"/>
      <c r="D27" s="30"/>
      <c r="E27" s="30"/>
      <c r="F27" s="30"/>
      <c r="G27" s="30"/>
      <c r="H27" s="30"/>
      <c r="I27" s="30"/>
      <c r="J27" s="30"/>
      <c r="K27" s="30"/>
      <c r="L27" s="30"/>
    </row>
    <row r="28" spans="2:13" ht="12.75">
      <c r="B28" s="29"/>
      <c r="D28" s="30"/>
      <c r="E28" s="30"/>
      <c r="F28" s="30"/>
      <c r="G28" s="67"/>
      <c r="H28" s="67"/>
      <c r="I28" s="67"/>
      <c r="J28" s="67"/>
      <c r="K28" s="67"/>
      <c r="L28" s="67"/>
      <c r="M28" s="72"/>
    </row>
    <row r="29" spans="2:13" ht="12.75">
      <c r="B29" s="29"/>
      <c r="D29" s="30"/>
      <c r="E29" s="30"/>
      <c r="F29" s="30"/>
      <c r="G29" s="60"/>
      <c r="H29" s="60"/>
      <c r="I29" s="60"/>
      <c r="J29" s="60"/>
      <c r="K29" s="60"/>
      <c r="L29" s="60"/>
      <c r="M29" s="61"/>
    </row>
    <row r="30" spans="2:12" ht="12.75">
      <c r="B30" s="29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2.75">
      <c r="B31" s="29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2.75">
      <c r="B32" s="29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2.75">
      <c r="B33" s="29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2.75">
      <c r="B34" s="73"/>
      <c r="C34" s="68"/>
      <c r="D34" s="67"/>
      <c r="E34" s="67"/>
      <c r="F34" s="67"/>
      <c r="G34" s="30"/>
      <c r="H34" s="30"/>
      <c r="I34" s="30"/>
      <c r="J34" s="30"/>
      <c r="K34" s="30"/>
      <c r="L34" s="30"/>
    </row>
    <row r="35" spans="2:14" ht="12.75">
      <c r="B35" s="71"/>
      <c r="C35" s="61"/>
      <c r="D35" s="60"/>
      <c r="E35" s="60"/>
      <c r="F35" s="60"/>
      <c r="G35" s="30"/>
      <c r="H35" s="30"/>
      <c r="I35" s="30"/>
      <c r="J35" s="30"/>
      <c r="K35" s="30"/>
      <c r="L35" s="30"/>
      <c r="N35" s="72"/>
    </row>
    <row r="36" spans="2:14" ht="12.75">
      <c r="B36" s="29"/>
      <c r="D36" s="30"/>
      <c r="E36" s="30"/>
      <c r="F36" s="30"/>
      <c r="G36" s="30"/>
      <c r="H36" s="30"/>
      <c r="I36" s="30"/>
      <c r="J36" s="30"/>
      <c r="K36" s="30"/>
      <c r="L36" s="30"/>
      <c r="N36" s="61"/>
    </row>
    <row r="37" spans="2:12" ht="12.75">
      <c r="B37" s="29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2.75">
      <c r="B38" s="66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2.75">
      <c r="B39" s="29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2.75">
      <c r="B40" s="29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2.75">
      <c r="B41" s="29"/>
      <c r="D41" s="30"/>
      <c r="E41" s="30"/>
      <c r="F41" s="30"/>
      <c r="G41" s="30"/>
      <c r="H41" s="30"/>
      <c r="I41" s="30"/>
      <c r="J41" s="30"/>
      <c r="K41" s="30"/>
      <c r="L41" s="30"/>
    </row>
    <row r="42" spans="2:13" ht="12.75">
      <c r="B42" s="29"/>
      <c r="D42" s="30"/>
      <c r="E42" s="30"/>
      <c r="F42" s="30"/>
      <c r="G42" s="67"/>
      <c r="H42" s="67"/>
      <c r="I42" s="67"/>
      <c r="J42" s="67"/>
      <c r="K42" s="67"/>
      <c r="L42" s="67"/>
      <c r="M42" s="72"/>
    </row>
    <row r="43" spans="2:13" ht="12.75">
      <c r="B43" s="29"/>
      <c r="D43" s="30"/>
      <c r="E43" s="30"/>
      <c r="F43" s="30"/>
      <c r="G43" s="74"/>
      <c r="H43" s="74"/>
      <c r="I43" s="74"/>
      <c r="J43" s="74"/>
      <c r="K43" s="74"/>
      <c r="L43" s="74"/>
      <c r="M43" s="75"/>
    </row>
    <row r="44" spans="2:12" ht="12.75">
      <c r="B44" s="29"/>
      <c r="D44" s="30"/>
      <c r="E44" s="30"/>
      <c r="F44" s="30"/>
      <c r="G44" s="30"/>
      <c r="H44" s="30"/>
      <c r="I44" s="30"/>
      <c r="J44" s="30"/>
      <c r="K44" s="30"/>
      <c r="L44" s="30"/>
    </row>
    <row r="45" spans="2:13" ht="12.75">
      <c r="B45" s="29"/>
      <c r="D45" s="30"/>
      <c r="E45" s="30"/>
      <c r="F45" s="30"/>
      <c r="G45" s="57"/>
      <c r="H45" s="57"/>
      <c r="I45" s="57"/>
      <c r="J45" s="57"/>
      <c r="K45" s="57"/>
      <c r="L45" s="57"/>
      <c r="M45" s="59"/>
    </row>
    <row r="46" spans="2:12" ht="12.75">
      <c r="B46" s="76"/>
      <c r="D46" s="30"/>
      <c r="E46" s="30"/>
      <c r="F46" s="30"/>
      <c r="G46" s="30"/>
      <c r="H46" s="30"/>
      <c r="I46" s="30"/>
      <c r="J46" s="30"/>
      <c r="K46" s="30"/>
      <c r="L46" s="30"/>
    </row>
    <row r="47" spans="2:13" ht="12.75">
      <c r="B47" s="29"/>
      <c r="D47" s="30"/>
      <c r="E47" s="30"/>
      <c r="F47" s="30"/>
      <c r="G47" s="60"/>
      <c r="H47" s="60"/>
      <c r="I47" s="60"/>
      <c r="J47" s="60"/>
      <c r="K47" s="60"/>
      <c r="L47" s="60"/>
      <c r="M47" s="61"/>
    </row>
    <row r="48" spans="2:13" ht="12.75">
      <c r="B48" s="68"/>
      <c r="C48" s="72"/>
      <c r="D48" s="67"/>
      <c r="E48" s="67"/>
      <c r="F48" s="67"/>
      <c r="G48" s="60"/>
      <c r="H48" s="60"/>
      <c r="I48" s="60"/>
      <c r="J48" s="60"/>
      <c r="K48" s="60"/>
      <c r="L48" s="60"/>
      <c r="M48" s="61"/>
    </row>
    <row r="49" spans="2:14" ht="12.75">
      <c r="B49" s="77"/>
      <c r="C49" s="75"/>
      <c r="D49" s="74"/>
      <c r="E49" s="74"/>
      <c r="F49" s="74"/>
      <c r="G49" s="54"/>
      <c r="H49" s="54"/>
      <c r="I49" s="54"/>
      <c r="J49" s="54"/>
      <c r="K49" s="54"/>
      <c r="L49" s="54"/>
      <c r="M49" s="78"/>
      <c r="N49" s="72"/>
    </row>
    <row r="50" spans="2:14" ht="12.75">
      <c r="B50" s="79"/>
      <c r="D50" s="30"/>
      <c r="E50" s="30"/>
      <c r="F50" s="30"/>
      <c r="G50" s="30"/>
      <c r="H50" s="30"/>
      <c r="I50" s="30"/>
      <c r="J50" s="30"/>
      <c r="K50" s="30"/>
      <c r="L50" s="30"/>
      <c r="N50" s="75"/>
    </row>
    <row r="51" spans="2:12" ht="12.75">
      <c r="B51" s="80"/>
      <c r="C51" s="59"/>
      <c r="D51" s="57"/>
      <c r="E51" s="57"/>
      <c r="F51" s="57"/>
      <c r="G51" s="30"/>
      <c r="H51" s="30"/>
      <c r="I51" s="30"/>
      <c r="J51" s="30"/>
      <c r="K51" s="30"/>
      <c r="L51" s="30"/>
    </row>
    <row r="52" spans="4:14" ht="12.75">
      <c r="D52" s="30"/>
      <c r="E52" s="30"/>
      <c r="F52" s="30"/>
      <c r="G52" s="30"/>
      <c r="H52" s="30"/>
      <c r="I52" s="30"/>
      <c r="J52" s="30"/>
      <c r="K52" s="30"/>
      <c r="L52" s="30"/>
      <c r="N52" s="59"/>
    </row>
    <row r="53" spans="2:14" ht="12.75">
      <c r="B53" s="71"/>
      <c r="C53" s="61"/>
      <c r="D53" s="60"/>
      <c r="E53" s="60"/>
      <c r="F53" s="60"/>
      <c r="G53" s="30"/>
      <c r="H53" s="30"/>
      <c r="I53" s="30"/>
      <c r="J53" s="30"/>
      <c r="K53" s="30"/>
      <c r="L53" s="30"/>
      <c r="N53" s="29"/>
    </row>
    <row r="54" spans="2:14" ht="12.75">
      <c r="B54" s="71"/>
      <c r="C54" s="61"/>
      <c r="D54" s="60"/>
      <c r="E54" s="60"/>
      <c r="F54" s="60"/>
      <c r="G54" s="30"/>
      <c r="H54" s="30"/>
      <c r="I54" s="30"/>
      <c r="J54" s="30"/>
      <c r="K54" s="30"/>
      <c r="L54" s="30"/>
      <c r="N54" s="61"/>
    </row>
    <row r="55" spans="2:14" ht="12.75">
      <c r="B55" s="81"/>
      <c r="C55" s="78"/>
      <c r="D55" s="54"/>
      <c r="E55" s="54"/>
      <c r="F55" s="54"/>
      <c r="G55" s="30"/>
      <c r="H55" s="30"/>
      <c r="I55" s="30"/>
      <c r="J55" s="30"/>
      <c r="K55" s="30"/>
      <c r="L55" s="30"/>
      <c r="N55" s="61"/>
    </row>
    <row r="56" spans="2:14" ht="12.75">
      <c r="B56" s="76"/>
      <c r="D56" s="30"/>
      <c r="E56" s="30"/>
      <c r="F56" s="30"/>
      <c r="G56" s="30"/>
      <c r="H56" s="30"/>
      <c r="I56" s="30"/>
      <c r="J56" s="30"/>
      <c r="K56" s="30"/>
      <c r="L56" s="30"/>
      <c r="N56" s="78"/>
    </row>
    <row r="57" spans="2:12" ht="12.75">
      <c r="B57" s="76"/>
      <c r="D57" s="30"/>
      <c r="E57" s="30"/>
      <c r="F57" s="30"/>
      <c r="G57" s="30"/>
      <c r="H57" s="30"/>
      <c r="I57" s="30"/>
      <c r="J57" s="30"/>
      <c r="K57" s="30"/>
      <c r="L57" s="30"/>
    </row>
    <row r="58" spans="2:13" ht="12.75">
      <c r="B58" s="76"/>
      <c r="D58" s="30"/>
      <c r="E58" s="30"/>
      <c r="F58" s="30"/>
      <c r="G58" s="67"/>
      <c r="H58" s="67"/>
      <c r="I58" s="67"/>
      <c r="J58" s="67"/>
      <c r="K58" s="67"/>
      <c r="L58" s="67"/>
      <c r="M58" s="68"/>
    </row>
    <row r="59" spans="2:13" ht="12.75">
      <c r="B59" s="76"/>
      <c r="D59" s="30"/>
      <c r="E59" s="30"/>
      <c r="F59" s="30"/>
      <c r="G59" s="54"/>
      <c r="H59" s="54"/>
      <c r="I59" s="54"/>
      <c r="J59" s="54"/>
      <c r="K59" s="54"/>
      <c r="L59" s="54"/>
      <c r="M59" s="78"/>
    </row>
    <row r="60" spans="2:14" ht="12.75">
      <c r="B60" s="76"/>
      <c r="D60" s="30"/>
      <c r="E60" s="30"/>
      <c r="F60" s="30"/>
      <c r="G60" s="30"/>
      <c r="H60" s="30"/>
      <c r="I60" s="30"/>
      <c r="J60" s="30"/>
      <c r="K60" s="30"/>
      <c r="L60" s="30"/>
      <c r="N60" s="76"/>
    </row>
    <row r="61" spans="2:12" ht="12.75">
      <c r="B61" s="76"/>
      <c r="D61" s="30"/>
      <c r="E61" s="30"/>
      <c r="F61" s="30"/>
      <c r="G61" s="30"/>
      <c r="H61" s="30"/>
      <c r="I61" s="30"/>
      <c r="J61" s="30"/>
      <c r="K61" s="30"/>
      <c r="L61" s="30"/>
    </row>
    <row r="62" spans="2:14" ht="12.75">
      <c r="B62" s="76"/>
      <c r="D62" s="30"/>
      <c r="E62" s="30"/>
      <c r="F62" s="30"/>
      <c r="G62" s="30"/>
      <c r="H62" s="30"/>
      <c r="I62" s="30"/>
      <c r="J62" s="30"/>
      <c r="K62" s="30"/>
      <c r="L62" s="30"/>
      <c r="N62" s="81"/>
    </row>
    <row r="63" spans="2:12" ht="12.75">
      <c r="B63" s="29"/>
      <c r="D63" s="30"/>
      <c r="E63" s="30"/>
      <c r="F63" s="30"/>
      <c r="G63" s="30"/>
      <c r="H63" s="30"/>
      <c r="I63" s="30"/>
      <c r="J63" s="30"/>
      <c r="K63" s="30"/>
      <c r="L63" s="30"/>
    </row>
    <row r="64" spans="2:12" ht="12.75">
      <c r="B64" s="68"/>
      <c r="C64" s="68"/>
      <c r="D64" s="67"/>
      <c r="E64" s="67"/>
      <c r="F64" s="67"/>
      <c r="G64" s="30"/>
      <c r="H64" s="30"/>
      <c r="I64" s="30"/>
      <c r="J64" s="30"/>
      <c r="K64" s="30"/>
      <c r="L64" s="30"/>
    </row>
    <row r="65" spans="2:14" ht="12.75">
      <c r="B65" s="82"/>
      <c r="C65" s="78"/>
      <c r="D65" s="54"/>
      <c r="E65" s="54"/>
      <c r="F65" s="54"/>
      <c r="G65" s="30"/>
      <c r="H65" s="30"/>
      <c r="I65" s="30"/>
      <c r="J65" s="30"/>
      <c r="K65" s="30"/>
      <c r="L65" s="30"/>
      <c r="N65" s="68"/>
    </row>
    <row r="66" spans="2:14" ht="12.75">
      <c r="B66" s="76"/>
      <c r="D66" s="30"/>
      <c r="E66" s="30"/>
      <c r="F66" s="30"/>
      <c r="G66" s="67"/>
      <c r="H66" s="67"/>
      <c r="I66" s="67"/>
      <c r="J66" s="67"/>
      <c r="K66" s="67"/>
      <c r="L66" s="67"/>
      <c r="M66" s="68"/>
      <c r="N66" s="78"/>
    </row>
    <row r="67" spans="2:13" ht="12.75">
      <c r="B67" s="76"/>
      <c r="D67" s="30"/>
      <c r="E67" s="30"/>
      <c r="F67" s="30"/>
      <c r="G67" s="83"/>
      <c r="H67" s="83"/>
      <c r="I67" s="83"/>
      <c r="J67" s="83"/>
      <c r="K67" s="83"/>
      <c r="L67" s="83"/>
      <c r="M67" s="82"/>
    </row>
    <row r="68" spans="2:13" ht="12.75">
      <c r="B68" s="76"/>
      <c r="D68" s="30"/>
      <c r="E68" s="30"/>
      <c r="F68" s="30"/>
      <c r="G68" s="84"/>
      <c r="H68" s="84"/>
      <c r="I68" s="84"/>
      <c r="J68" s="84"/>
      <c r="K68" s="84"/>
      <c r="L68" s="84"/>
      <c r="M68" s="84"/>
    </row>
    <row r="69" spans="2:13" ht="12.75">
      <c r="B69" s="76"/>
      <c r="D69" s="30"/>
      <c r="E69" s="30"/>
      <c r="F69" s="30"/>
      <c r="G69" s="85"/>
      <c r="H69" s="85"/>
      <c r="I69" s="85"/>
      <c r="J69" s="85"/>
      <c r="K69" s="85"/>
      <c r="L69" s="85"/>
      <c r="M69" s="85"/>
    </row>
    <row r="70" spans="2:13" ht="12.75">
      <c r="B70" s="76"/>
      <c r="D70" s="30"/>
      <c r="E70" s="30"/>
      <c r="F70" s="30"/>
      <c r="G70" s="84"/>
      <c r="H70" s="84"/>
      <c r="I70" s="84"/>
      <c r="J70" s="84"/>
      <c r="K70" s="86"/>
      <c r="L70" s="84"/>
      <c r="M70" s="86"/>
    </row>
    <row r="71" spans="2:13" ht="12.75">
      <c r="B71" s="76"/>
      <c r="D71" s="30"/>
      <c r="E71" s="30"/>
      <c r="F71" s="30"/>
      <c r="G71" s="67"/>
      <c r="H71" s="67"/>
      <c r="I71" s="67"/>
      <c r="J71" s="67"/>
      <c r="K71" s="67"/>
      <c r="L71" s="67"/>
      <c r="M71" s="68"/>
    </row>
    <row r="72" spans="2:13" ht="12.75">
      <c r="B72" s="68"/>
      <c r="C72" s="68"/>
      <c r="D72" s="67"/>
      <c r="E72" s="67"/>
      <c r="F72" s="67"/>
      <c r="G72" s="87"/>
      <c r="H72" s="87"/>
      <c r="I72" s="87"/>
      <c r="J72" s="87"/>
      <c r="K72" s="87"/>
      <c r="L72" s="87"/>
      <c r="M72" s="88"/>
    </row>
    <row r="73" spans="2:14" ht="12.75">
      <c r="B73" s="82"/>
      <c r="C73" s="89"/>
      <c r="D73" s="83"/>
      <c r="E73" s="83"/>
      <c r="F73" s="83"/>
      <c r="G73" s="48"/>
      <c r="H73" s="48"/>
      <c r="I73" s="48"/>
      <c r="J73" s="48"/>
      <c r="K73" s="48"/>
      <c r="L73" s="48"/>
      <c r="M73" s="71"/>
      <c r="N73" s="68"/>
    </row>
    <row r="74" spans="2:14" ht="12.75">
      <c r="B74" s="76"/>
      <c r="C74" s="90"/>
      <c r="D74" s="84"/>
      <c r="E74" s="84"/>
      <c r="F74" s="84"/>
      <c r="G74" s="30"/>
      <c r="H74" s="30"/>
      <c r="I74" s="30"/>
      <c r="J74" s="30"/>
      <c r="K74" s="30"/>
      <c r="L74" s="30"/>
      <c r="N74" s="82"/>
    </row>
    <row r="75" spans="2:14" ht="12.75">
      <c r="B75" s="29"/>
      <c r="C75" s="91"/>
      <c r="D75" s="85"/>
      <c r="E75" s="85"/>
      <c r="F75" s="85"/>
      <c r="G75" s="30"/>
      <c r="H75" s="30"/>
      <c r="I75" s="30"/>
      <c r="J75" s="30"/>
      <c r="K75" s="30"/>
      <c r="L75" s="30"/>
      <c r="N75" s="84"/>
    </row>
    <row r="76" spans="2:14" ht="12.75">
      <c r="B76" s="76"/>
      <c r="C76" s="90"/>
      <c r="D76" s="84"/>
      <c r="E76" s="84"/>
      <c r="F76" s="84"/>
      <c r="G76" s="30"/>
      <c r="H76" s="30"/>
      <c r="I76" s="30"/>
      <c r="J76" s="30"/>
      <c r="K76" s="30"/>
      <c r="L76" s="30"/>
      <c r="N76" s="85"/>
    </row>
    <row r="77" spans="2:14" ht="12.75">
      <c r="B77" s="68"/>
      <c r="C77" s="68"/>
      <c r="D77" s="67"/>
      <c r="E77" s="67"/>
      <c r="F77" s="67"/>
      <c r="G77" s="30"/>
      <c r="H77" s="30"/>
      <c r="I77" s="30"/>
      <c r="J77" s="30"/>
      <c r="K77" s="30"/>
      <c r="L77" s="30"/>
      <c r="N77" s="86"/>
    </row>
    <row r="78" spans="2:14" ht="12.75">
      <c r="B78" s="92"/>
      <c r="C78" s="88"/>
      <c r="D78" s="87"/>
      <c r="E78" s="87"/>
      <c r="F78" s="87"/>
      <c r="G78" s="30"/>
      <c r="H78" s="30"/>
      <c r="I78" s="30"/>
      <c r="J78" s="30"/>
      <c r="K78" s="30"/>
      <c r="L78" s="30"/>
      <c r="N78" s="68"/>
    </row>
    <row r="79" spans="2:14" ht="12.75">
      <c r="B79" s="71"/>
      <c r="C79" s="71"/>
      <c r="D79" s="48"/>
      <c r="E79" s="48"/>
      <c r="F79" s="48"/>
      <c r="G79" s="30"/>
      <c r="H79" s="30"/>
      <c r="I79" s="30"/>
      <c r="J79" s="30"/>
      <c r="K79" s="30"/>
      <c r="L79" s="30"/>
      <c r="N79" s="88"/>
    </row>
    <row r="80" spans="2:14" ht="12.75">
      <c r="B80" s="76"/>
      <c r="D80" s="30"/>
      <c r="E80" s="30"/>
      <c r="F80" s="30"/>
      <c r="G80" s="30"/>
      <c r="H80" s="30"/>
      <c r="I80" s="30"/>
      <c r="J80" s="30"/>
      <c r="K80" s="30"/>
      <c r="L80" s="30"/>
      <c r="N80" s="71"/>
    </row>
    <row r="81" spans="2:12" ht="12.75">
      <c r="B81" s="76"/>
      <c r="D81" s="30"/>
      <c r="E81" s="30"/>
      <c r="F81" s="30"/>
      <c r="G81" s="30"/>
      <c r="H81" s="30"/>
      <c r="I81" s="30"/>
      <c r="J81" s="30"/>
      <c r="K81" s="30"/>
      <c r="L81" s="30"/>
    </row>
    <row r="82" spans="2:12" ht="12.75">
      <c r="B82" s="76"/>
      <c r="D82" s="30"/>
      <c r="E82" s="30"/>
      <c r="F82" s="30"/>
      <c r="G82" s="30"/>
      <c r="H82" s="30"/>
      <c r="I82" s="30"/>
      <c r="J82" s="30"/>
      <c r="K82" s="30"/>
      <c r="L82" s="30"/>
    </row>
    <row r="83" spans="2:12" ht="12.75">
      <c r="B83" s="76"/>
      <c r="D83" s="30"/>
      <c r="E83" s="30"/>
      <c r="F83" s="30"/>
      <c r="G83" s="30"/>
      <c r="H83" s="30"/>
      <c r="I83" s="30"/>
      <c r="J83" s="30"/>
      <c r="K83" s="30"/>
      <c r="L83" s="30"/>
    </row>
    <row r="84" spans="2:13" ht="12.75">
      <c r="B84" s="76"/>
      <c r="D84" s="30"/>
      <c r="E84" s="30"/>
      <c r="F84" s="30"/>
      <c r="G84" s="54"/>
      <c r="H84" s="54"/>
      <c r="I84" s="54"/>
      <c r="J84" s="54"/>
      <c r="K84" s="54"/>
      <c r="L84" s="54"/>
      <c r="M84" s="78"/>
    </row>
    <row r="85" spans="2:12" ht="12.75">
      <c r="B85" s="76"/>
      <c r="D85" s="30"/>
      <c r="E85" s="30"/>
      <c r="F85" s="30"/>
      <c r="G85" s="30"/>
      <c r="H85" s="30"/>
      <c r="I85" s="30"/>
      <c r="J85" s="30"/>
      <c r="K85" s="30"/>
      <c r="L85" s="30"/>
    </row>
    <row r="86" spans="2:12" ht="12.75">
      <c r="B86" s="76"/>
      <c r="D86" s="30"/>
      <c r="E86" s="30"/>
      <c r="F86" s="30"/>
      <c r="G86" s="30"/>
      <c r="H86" s="30"/>
      <c r="I86" s="30"/>
      <c r="J86" s="30"/>
      <c r="K86" s="30"/>
      <c r="L86" s="30"/>
    </row>
    <row r="87" spans="2:12" ht="12.75">
      <c r="B87" s="76"/>
      <c r="D87" s="30"/>
      <c r="E87" s="30"/>
      <c r="F87" s="30"/>
      <c r="G87" s="30"/>
      <c r="H87" s="30"/>
      <c r="I87" s="30"/>
      <c r="J87" s="30"/>
      <c r="K87" s="30"/>
      <c r="L87" s="30"/>
    </row>
    <row r="88" spans="2:12" ht="12.75">
      <c r="B88" s="76"/>
      <c r="D88" s="30"/>
      <c r="E88" s="30"/>
      <c r="F88" s="30"/>
      <c r="G88" s="30"/>
      <c r="H88" s="30"/>
      <c r="I88" s="30"/>
      <c r="J88" s="30"/>
      <c r="K88" s="30"/>
      <c r="L88" s="30"/>
    </row>
    <row r="89" spans="2:12" ht="12.75">
      <c r="B89" s="76"/>
      <c r="D89" s="30"/>
      <c r="E89" s="30"/>
      <c r="F89" s="30"/>
      <c r="G89" s="30"/>
      <c r="H89" s="30"/>
      <c r="I89" s="30"/>
      <c r="J89" s="30"/>
      <c r="K89" s="30"/>
      <c r="L89" s="30"/>
    </row>
    <row r="90" spans="2:13" ht="12.75">
      <c r="B90" s="81"/>
      <c r="C90" s="78"/>
      <c r="D90" s="54"/>
      <c r="E90" s="54"/>
      <c r="F90" s="54"/>
      <c r="G90" s="67"/>
      <c r="H90" s="67"/>
      <c r="I90" s="67"/>
      <c r="J90" s="67"/>
      <c r="K90" s="67"/>
      <c r="L90" s="67"/>
      <c r="M90" s="68"/>
    </row>
    <row r="91" spans="2:14" ht="12.75">
      <c r="B91" s="76"/>
      <c r="D91" s="30"/>
      <c r="E91" s="30"/>
      <c r="F91" s="30"/>
      <c r="G91" s="54"/>
      <c r="H91" s="54"/>
      <c r="I91" s="54"/>
      <c r="J91" s="54"/>
      <c r="K91" s="54"/>
      <c r="L91" s="54"/>
      <c r="M91" s="93"/>
      <c r="N91" s="78"/>
    </row>
    <row r="92" spans="2:13" ht="12.75">
      <c r="B92" s="76"/>
      <c r="D92" s="30"/>
      <c r="E92" s="30"/>
      <c r="F92" s="30"/>
      <c r="G92" s="48"/>
      <c r="H92" s="48"/>
      <c r="I92" s="48"/>
      <c r="J92" s="48"/>
      <c r="K92" s="48"/>
      <c r="L92" s="48"/>
      <c r="M92" s="71"/>
    </row>
    <row r="93" spans="2:12" ht="12.75">
      <c r="B93" s="76"/>
      <c r="D93" s="30"/>
      <c r="E93" s="30"/>
      <c r="F93" s="30"/>
      <c r="G93" s="30"/>
      <c r="H93" s="30"/>
      <c r="I93" s="30"/>
      <c r="J93" s="30"/>
      <c r="K93" s="30"/>
      <c r="L93" s="30"/>
    </row>
    <row r="94" spans="2:12" ht="12.75">
      <c r="B94" s="76"/>
      <c r="D94" s="30"/>
      <c r="E94" s="30"/>
      <c r="F94" s="30"/>
      <c r="G94" s="30"/>
      <c r="H94" s="30"/>
      <c r="I94" s="30"/>
      <c r="J94" s="30"/>
      <c r="K94" s="30"/>
      <c r="L94" s="30"/>
    </row>
    <row r="95" spans="2:12" ht="12.75">
      <c r="B95" s="76"/>
      <c r="D95" s="30"/>
      <c r="E95" s="30"/>
      <c r="F95" s="30"/>
      <c r="G95" s="30"/>
      <c r="H95" s="30"/>
      <c r="I95" s="30"/>
      <c r="J95" s="30"/>
      <c r="K95" s="30"/>
      <c r="L95" s="30"/>
    </row>
    <row r="96" spans="2:12" ht="12.75">
      <c r="B96" s="68"/>
      <c r="C96" s="68"/>
      <c r="D96" s="67"/>
      <c r="E96" s="67"/>
      <c r="F96" s="67"/>
      <c r="G96" s="30"/>
      <c r="H96" s="30"/>
      <c r="I96" s="30"/>
      <c r="J96" s="30"/>
      <c r="K96" s="30"/>
      <c r="L96" s="30"/>
    </row>
    <row r="97" spans="2:14" ht="12.75">
      <c r="B97" s="93"/>
      <c r="C97" s="93"/>
      <c r="D97" s="54"/>
      <c r="E97" s="54"/>
      <c r="F97" s="54"/>
      <c r="G97" s="30"/>
      <c r="H97" s="30"/>
      <c r="I97" s="30"/>
      <c r="J97" s="30"/>
      <c r="K97" s="30"/>
      <c r="L97" s="30"/>
      <c r="N97" s="68"/>
    </row>
    <row r="98" spans="2:14" ht="12.75">
      <c r="B98" s="71"/>
      <c r="C98" s="71"/>
      <c r="D98" s="48"/>
      <c r="E98" s="48"/>
      <c r="F98" s="48"/>
      <c r="G98" s="30"/>
      <c r="H98" s="30"/>
      <c r="I98" s="30"/>
      <c r="J98" s="30"/>
      <c r="K98" s="30"/>
      <c r="L98" s="30"/>
      <c r="N98" s="93"/>
    </row>
    <row r="99" spans="2:14" ht="12.75">
      <c r="B99" s="76"/>
      <c r="D99" s="30"/>
      <c r="E99" s="30"/>
      <c r="F99" s="30"/>
      <c r="G99" s="30"/>
      <c r="H99" s="30"/>
      <c r="I99" s="30"/>
      <c r="J99" s="30"/>
      <c r="K99" s="30"/>
      <c r="L99" s="30"/>
      <c r="N99" s="71"/>
    </row>
    <row r="100" spans="2:13" ht="12.75">
      <c r="B100" s="76"/>
      <c r="D100" s="30"/>
      <c r="E100" s="30"/>
      <c r="F100" s="30"/>
      <c r="G100" s="54"/>
      <c r="H100" s="54"/>
      <c r="I100" s="54"/>
      <c r="J100" s="54"/>
      <c r="K100" s="54"/>
      <c r="L100" s="54"/>
      <c r="M100" s="78"/>
    </row>
    <row r="101" spans="2:12" ht="12.75">
      <c r="B101" s="76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ht="12.75">
      <c r="B102" s="76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2:12" ht="12.75">
      <c r="B103" s="76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2:12" ht="12.75">
      <c r="B104" s="76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2:12" ht="12.75">
      <c r="B105" s="76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2:13" ht="12.75">
      <c r="B106" s="81"/>
      <c r="C106" s="78"/>
      <c r="D106" s="54"/>
      <c r="E106" s="54"/>
      <c r="F106" s="54"/>
      <c r="G106" s="67"/>
      <c r="H106" s="67"/>
      <c r="I106" s="67"/>
      <c r="J106" s="67"/>
      <c r="K106" s="67"/>
      <c r="L106" s="67"/>
      <c r="M106" s="68"/>
    </row>
    <row r="107" spans="2:14" ht="12.75">
      <c r="B107" s="76"/>
      <c r="D107" s="30"/>
      <c r="E107" s="30"/>
      <c r="F107" s="30"/>
      <c r="G107" s="54"/>
      <c r="H107" s="54"/>
      <c r="I107" s="54"/>
      <c r="J107" s="54"/>
      <c r="K107" s="54"/>
      <c r="L107" s="54"/>
      <c r="M107" s="93"/>
      <c r="N107" s="78"/>
    </row>
    <row r="108" spans="2:13" ht="12.75">
      <c r="B108" s="76"/>
      <c r="D108" s="30"/>
      <c r="E108" s="30"/>
      <c r="F108" s="30"/>
      <c r="G108" s="48"/>
      <c r="H108" s="48"/>
      <c r="I108" s="48"/>
      <c r="J108" s="48"/>
      <c r="K108" s="48"/>
      <c r="L108" s="48"/>
      <c r="M108" s="71"/>
    </row>
    <row r="109" spans="2:12" ht="12.75">
      <c r="B109" s="76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2:12" ht="12.75">
      <c r="B110" s="76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ht="12.75">
      <c r="B111" s="76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ht="12.75">
      <c r="B112" s="68"/>
      <c r="C112" s="68"/>
      <c r="D112" s="67"/>
      <c r="E112" s="67"/>
      <c r="F112" s="67"/>
      <c r="G112" s="30"/>
      <c r="H112" s="30"/>
      <c r="I112" s="30"/>
      <c r="J112" s="30"/>
      <c r="K112" s="30"/>
      <c r="L112" s="30"/>
    </row>
    <row r="113" spans="2:14" ht="12.75">
      <c r="B113" s="89"/>
      <c r="C113" s="93"/>
      <c r="D113" s="54"/>
      <c r="E113" s="54"/>
      <c r="F113" s="54"/>
      <c r="G113" s="67"/>
      <c r="H113" s="67"/>
      <c r="I113" s="67"/>
      <c r="J113" s="67"/>
      <c r="K113" s="67"/>
      <c r="L113" s="67"/>
      <c r="M113" s="68"/>
      <c r="N113" s="68"/>
    </row>
    <row r="114" spans="2:14" ht="12.75">
      <c r="B114" s="71"/>
      <c r="C114" s="71"/>
      <c r="D114" s="48"/>
      <c r="E114" s="48"/>
      <c r="F114" s="48"/>
      <c r="G114" s="48"/>
      <c r="H114" s="48"/>
      <c r="I114" s="48"/>
      <c r="J114" s="48"/>
      <c r="K114" s="48"/>
      <c r="L114" s="48"/>
      <c r="M114" s="71"/>
      <c r="N114" s="93"/>
    </row>
    <row r="115" spans="2:14" ht="12.75">
      <c r="B115" s="76"/>
      <c r="D115" s="30"/>
      <c r="E115" s="30"/>
      <c r="F115" s="30"/>
      <c r="G115" s="30"/>
      <c r="H115" s="30"/>
      <c r="I115" s="30"/>
      <c r="J115" s="30"/>
      <c r="K115" s="30"/>
      <c r="L115" s="30"/>
      <c r="N115" s="71"/>
    </row>
    <row r="116" spans="2:12" ht="12.75">
      <c r="B116" s="76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ht="12.75">
      <c r="B117" s="76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3" ht="12.75">
      <c r="B118" s="76"/>
      <c r="D118" s="30"/>
      <c r="E118" s="30"/>
      <c r="F118" s="30"/>
      <c r="G118" s="67"/>
      <c r="H118" s="67"/>
      <c r="I118" s="67"/>
      <c r="J118" s="67"/>
      <c r="K118" s="67"/>
      <c r="L118" s="67"/>
      <c r="M118" s="68"/>
    </row>
    <row r="119" spans="2:13" ht="12.75">
      <c r="B119" s="68"/>
      <c r="C119" s="68"/>
      <c r="D119" s="67"/>
      <c r="E119" s="67"/>
      <c r="F119" s="67"/>
      <c r="G119" s="48"/>
      <c r="H119" s="48"/>
      <c r="I119" s="48"/>
      <c r="J119" s="48"/>
      <c r="K119" s="48"/>
      <c r="L119" s="48"/>
      <c r="M119" s="71"/>
    </row>
    <row r="120" spans="2:14" ht="12.75">
      <c r="B120" s="71"/>
      <c r="C120" s="71"/>
      <c r="D120" s="48"/>
      <c r="E120" s="48"/>
      <c r="F120" s="48"/>
      <c r="G120" s="30"/>
      <c r="H120" s="30"/>
      <c r="I120" s="30"/>
      <c r="J120" s="30"/>
      <c r="K120" s="30"/>
      <c r="L120" s="30"/>
      <c r="N120" s="68"/>
    </row>
    <row r="121" spans="2:14" ht="12.75">
      <c r="B121" s="76"/>
      <c r="D121" s="30"/>
      <c r="E121" s="30"/>
      <c r="F121" s="30"/>
      <c r="G121" s="54"/>
      <c r="H121" s="54"/>
      <c r="I121" s="54"/>
      <c r="J121" s="54"/>
      <c r="K121" s="54"/>
      <c r="L121" s="54"/>
      <c r="M121" s="78"/>
      <c r="N121" s="71"/>
    </row>
    <row r="122" spans="2:13" ht="12.75">
      <c r="B122" s="76"/>
      <c r="D122" s="30"/>
      <c r="E122" s="30"/>
      <c r="F122" s="30"/>
      <c r="G122" s="60"/>
      <c r="H122" s="60"/>
      <c r="I122" s="60"/>
      <c r="J122" s="60"/>
      <c r="K122" s="60"/>
      <c r="L122" s="60"/>
      <c r="M122" s="61"/>
    </row>
    <row r="123" spans="2:13" ht="12.75">
      <c r="B123" s="76"/>
      <c r="D123" s="30"/>
      <c r="E123" s="30"/>
      <c r="F123" s="30"/>
      <c r="G123" s="60"/>
      <c r="H123" s="60"/>
      <c r="I123" s="60"/>
      <c r="J123" s="60"/>
      <c r="K123" s="60"/>
      <c r="L123" s="60"/>
      <c r="M123" s="61"/>
    </row>
    <row r="124" spans="2:12" ht="12.75">
      <c r="B124" s="68"/>
      <c r="C124" s="68"/>
      <c r="D124" s="67"/>
      <c r="E124" s="67"/>
      <c r="F124" s="67"/>
      <c r="G124" s="30"/>
      <c r="H124" s="30"/>
      <c r="I124" s="30"/>
      <c r="J124" s="30"/>
      <c r="K124" s="30"/>
      <c r="L124" s="30"/>
    </row>
    <row r="125" spans="2:14" ht="12.75">
      <c r="B125" s="71"/>
      <c r="C125" s="71"/>
      <c r="D125" s="48"/>
      <c r="E125" s="48"/>
      <c r="F125" s="48"/>
      <c r="G125" s="30"/>
      <c r="H125" s="30"/>
      <c r="I125" s="30"/>
      <c r="J125" s="30"/>
      <c r="K125" s="30"/>
      <c r="L125" s="30"/>
      <c r="N125" s="68"/>
    </row>
    <row r="126" spans="2:14" ht="12.75">
      <c r="B126" s="76"/>
      <c r="D126" s="30"/>
      <c r="E126" s="30"/>
      <c r="F126" s="30"/>
      <c r="G126" s="67"/>
      <c r="H126" s="67"/>
      <c r="I126" s="67"/>
      <c r="J126" s="67"/>
      <c r="K126" s="67"/>
      <c r="L126" s="67"/>
      <c r="M126" s="68"/>
      <c r="N126" s="71"/>
    </row>
    <row r="127" spans="2:13" ht="12.75">
      <c r="B127" s="89"/>
      <c r="C127" s="78"/>
      <c r="D127" s="54"/>
      <c r="E127" s="54"/>
      <c r="F127" s="54"/>
      <c r="G127" s="60"/>
      <c r="H127" s="60"/>
      <c r="I127" s="60"/>
      <c r="J127" s="60"/>
      <c r="K127" s="60"/>
      <c r="L127" s="60"/>
      <c r="M127" s="61"/>
    </row>
    <row r="128" spans="2:14" ht="12.75">
      <c r="B128" s="71"/>
      <c r="C128" s="61"/>
      <c r="D128" s="60"/>
      <c r="E128" s="60"/>
      <c r="F128" s="60"/>
      <c r="G128" s="30"/>
      <c r="H128" s="30"/>
      <c r="I128" s="30"/>
      <c r="J128" s="30"/>
      <c r="K128" s="30"/>
      <c r="L128" s="30"/>
      <c r="N128" s="78"/>
    </row>
    <row r="129" spans="2:14" ht="12.75">
      <c r="B129" s="71"/>
      <c r="C129" s="61"/>
      <c r="D129" s="60"/>
      <c r="E129" s="60"/>
      <c r="F129" s="60"/>
      <c r="G129" s="60"/>
      <c r="H129" s="60"/>
      <c r="I129" s="60"/>
      <c r="J129" s="60"/>
      <c r="K129" s="60"/>
      <c r="L129" s="60"/>
      <c r="M129" s="61"/>
      <c r="N129" s="61"/>
    </row>
    <row r="130" spans="2:14" ht="12.75">
      <c r="B130" s="76"/>
      <c r="D130" s="30"/>
      <c r="E130" s="30"/>
      <c r="F130" s="30"/>
      <c r="G130" s="30"/>
      <c r="H130" s="30"/>
      <c r="I130" s="30"/>
      <c r="J130" s="30"/>
      <c r="K130" s="30"/>
      <c r="L130" s="30"/>
      <c r="N130" s="61"/>
    </row>
    <row r="131" spans="2:13" ht="12.75">
      <c r="B131" s="76"/>
      <c r="D131" s="30"/>
      <c r="E131" s="30"/>
      <c r="F131" s="30"/>
      <c r="G131" s="60"/>
      <c r="H131" s="60"/>
      <c r="I131" s="60"/>
      <c r="J131" s="60"/>
      <c r="K131" s="60"/>
      <c r="L131" s="60"/>
      <c r="M131" s="61"/>
    </row>
    <row r="132" spans="2:12" ht="12.75">
      <c r="B132" s="68"/>
      <c r="C132" s="68"/>
      <c r="D132" s="67"/>
      <c r="E132" s="67"/>
      <c r="F132" s="67"/>
      <c r="G132" s="30"/>
      <c r="H132" s="30"/>
      <c r="I132" s="30"/>
      <c r="J132" s="30"/>
      <c r="K132" s="30"/>
      <c r="L132" s="30"/>
    </row>
    <row r="133" spans="2:14" ht="12.75">
      <c r="B133" s="71"/>
      <c r="C133" s="61"/>
      <c r="D133" s="60"/>
      <c r="E133" s="60"/>
      <c r="F133" s="60"/>
      <c r="G133" s="30"/>
      <c r="H133" s="30"/>
      <c r="I133" s="30"/>
      <c r="J133" s="30"/>
      <c r="K133" s="30"/>
      <c r="L133" s="30"/>
      <c r="M133" s="94"/>
      <c r="N133" s="68"/>
    </row>
    <row r="134" spans="2:14" ht="12.75">
      <c r="B134" s="76"/>
      <c r="D134" s="30"/>
      <c r="E134" s="30"/>
      <c r="F134" s="30"/>
      <c r="G134" s="30"/>
      <c r="H134" s="30"/>
      <c r="I134" s="30"/>
      <c r="J134" s="30"/>
      <c r="K134" s="30"/>
      <c r="L134" s="30"/>
      <c r="N134" s="61"/>
    </row>
    <row r="135" spans="2:12" ht="12.75">
      <c r="B135" s="71"/>
      <c r="C135" s="61"/>
      <c r="D135" s="60"/>
      <c r="E135" s="60"/>
      <c r="F135" s="60"/>
      <c r="G135" s="30"/>
      <c r="H135" s="30"/>
      <c r="I135" s="30"/>
      <c r="J135" s="30"/>
      <c r="K135" s="30"/>
      <c r="L135" s="30"/>
    </row>
    <row r="136" spans="2:14" ht="12.75">
      <c r="B136" s="76"/>
      <c r="D136" s="30"/>
      <c r="E136" s="30"/>
      <c r="F136" s="30"/>
      <c r="G136" s="30"/>
      <c r="H136" s="30"/>
      <c r="I136" s="30"/>
      <c r="J136" s="30"/>
      <c r="K136" s="30"/>
      <c r="L136" s="30"/>
      <c r="N136" s="61"/>
    </row>
    <row r="137" spans="2:12" ht="12.75">
      <c r="B137" s="71"/>
      <c r="C137" s="61"/>
      <c r="D137" s="60"/>
      <c r="E137" s="60"/>
      <c r="F137" s="60"/>
      <c r="G137" s="30"/>
      <c r="H137" s="30"/>
      <c r="I137" s="30"/>
      <c r="J137" s="30"/>
      <c r="K137" s="30"/>
      <c r="L137" s="30"/>
    </row>
    <row r="138" spans="2:14" ht="12.75">
      <c r="B138" s="81"/>
      <c r="D138" s="30"/>
      <c r="E138" s="30"/>
      <c r="F138" s="30"/>
      <c r="G138" s="30"/>
      <c r="H138" s="30"/>
      <c r="I138" s="30"/>
      <c r="J138" s="30"/>
      <c r="K138" s="30"/>
      <c r="L138" s="30"/>
      <c r="N138" s="61"/>
    </row>
    <row r="139" spans="2:12" ht="12.75">
      <c r="B139" s="76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2:14" ht="12.75">
      <c r="B140" s="76"/>
      <c r="D140" s="30"/>
      <c r="E140" s="30"/>
      <c r="F140" s="30"/>
      <c r="G140" s="30"/>
      <c r="H140" s="30"/>
      <c r="I140" s="30"/>
      <c r="J140" s="30"/>
      <c r="K140" s="30"/>
      <c r="L140" s="30"/>
      <c r="N140" s="30"/>
    </row>
    <row r="141" spans="2:13" ht="12.75">
      <c r="B141" s="76"/>
      <c r="D141" s="30"/>
      <c r="E141" s="30"/>
      <c r="F141" s="30"/>
      <c r="G141" s="67"/>
      <c r="H141" s="67"/>
      <c r="I141" s="67"/>
      <c r="J141" s="67"/>
      <c r="K141" s="67"/>
      <c r="L141" s="67"/>
      <c r="M141" s="68"/>
    </row>
    <row r="142" spans="2:12" ht="12.75">
      <c r="B142" s="76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2:12" ht="12.75">
      <c r="B143" s="76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2:12" ht="12.75">
      <c r="B144" s="76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2:12" ht="12.75">
      <c r="B145" s="76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2:12" ht="12.75">
      <c r="B146" s="76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2:12" ht="12.75">
      <c r="B147" s="68"/>
      <c r="C147" s="68"/>
      <c r="D147" s="67"/>
      <c r="E147" s="67"/>
      <c r="F147" s="67"/>
      <c r="G147" s="30"/>
      <c r="H147" s="30"/>
      <c r="I147" s="30"/>
      <c r="J147" s="30"/>
      <c r="K147" s="30"/>
      <c r="L147" s="30"/>
    </row>
    <row r="148" spans="2:14" ht="12.75">
      <c r="B148" s="81"/>
      <c r="D148" s="30"/>
      <c r="E148" s="30"/>
      <c r="F148" s="30"/>
      <c r="G148" s="30"/>
      <c r="H148" s="30"/>
      <c r="I148" s="30"/>
      <c r="J148" s="30"/>
      <c r="K148" s="30"/>
      <c r="L148" s="30"/>
      <c r="N148" s="68"/>
    </row>
    <row r="149" spans="2:12" ht="12.75">
      <c r="B149" s="76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2:12" ht="12.75">
      <c r="B150" s="76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2:12" ht="12.75">
      <c r="B151" s="76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2:13" ht="12.75">
      <c r="B152" s="76"/>
      <c r="D152" s="30"/>
      <c r="E152" s="30"/>
      <c r="F152" s="30"/>
      <c r="G152" s="67"/>
      <c r="H152" s="67"/>
      <c r="I152" s="67"/>
      <c r="J152" s="67"/>
      <c r="K152" s="67"/>
      <c r="L152" s="67"/>
      <c r="M152" s="68"/>
    </row>
    <row r="153" spans="2:12" ht="12.75">
      <c r="B153" s="76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2:12" ht="12.75">
      <c r="B154" s="76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2:12" ht="12.75">
      <c r="B155" s="76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2:12" ht="12.75">
      <c r="B156" s="76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2:13" ht="12.75">
      <c r="B157" s="76"/>
      <c r="D157" s="30"/>
      <c r="E157" s="30"/>
      <c r="F157" s="30"/>
      <c r="G157" s="67"/>
      <c r="H157" s="67"/>
      <c r="I157" s="67"/>
      <c r="J157" s="67"/>
      <c r="K157" s="67"/>
      <c r="L157" s="67"/>
      <c r="M157" s="68"/>
    </row>
    <row r="158" spans="2:12" ht="12.75">
      <c r="B158" s="68"/>
      <c r="C158" s="68"/>
      <c r="D158" s="67"/>
      <c r="E158" s="67"/>
      <c r="F158" s="67"/>
      <c r="G158" s="30"/>
      <c r="H158" s="30"/>
      <c r="I158" s="30"/>
      <c r="J158" s="30"/>
      <c r="K158" s="30"/>
      <c r="L158" s="30"/>
    </row>
    <row r="159" spans="2:14" ht="12.75">
      <c r="B159" s="81"/>
      <c r="D159" s="30"/>
      <c r="E159" s="30"/>
      <c r="F159" s="30"/>
      <c r="G159" s="30"/>
      <c r="H159" s="30"/>
      <c r="I159" s="30"/>
      <c r="J159" s="30"/>
      <c r="K159" s="30"/>
      <c r="L159" s="30"/>
      <c r="N159" s="68"/>
    </row>
    <row r="160" spans="2:12" ht="12.75">
      <c r="B160" s="76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2:12" ht="12.75">
      <c r="B161" s="76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2:12" ht="12.75">
      <c r="B162" s="76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2:12" ht="12.75">
      <c r="B163" s="68"/>
      <c r="C163" s="68"/>
      <c r="D163" s="67"/>
      <c r="E163" s="67"/>
      <c r="F163" s="67"/>
      <c r="G163" s="30"/>
      <c r="H163" s="30"/>
      <c r="I163" s="30"/>
      <c r="J163" s="30"/>
      <c r="K163" s="30"/>
      <c r="L163" s="30"/>
    </row>
    <row r="164" spans="2:14" ht="12.75">
      <c r="B164" s="81"/>
      <c r="D164" s="30"/>
      <c r="E164" s="30"/>
      <c r="F164" s="30"/>
      <c r="G164" s="67"/>
      <c r="H164" s="67"/>
      <c r="I164" s="67"/>
      <c r="J164" s="67"/>
      <c r="K164" s="67"/>
      <c r="L164" s="67"/>
      <c r="M164" s="68"/>
      <c r="N164" s="68"/>
    </row>
    <row r="165" spans="2:13" ht="12.75">
      <c r="B165" s="76"/>
      <c r="D165" s="30"/>
      <c r="E165" s="30"/>
      <c r="F165" s="30"/>
      <c r="G165" s="67"/>
      <c r="H165" s="67"/>
      <c r="I165" s="67"/>
      <c r="J165" s="67"/>
      <c r="K165" s="67"/>
      <c r="L165" s="67"/>
      <c r="M165" s="68"/>
    </row>
    <row r="166" spans="2:13" ht="12.75">
      <c r="B166" s="76"/>
      <c r="D166" s="30"/>
      <c r="E166" s="30"/>
      <c r="F166" s="30"/>
      <c r="G166" s="60"/>
      <c r="H166" s="60"/>
      <c r="I166" s="60"/>
      <c r="J166" s="60"/>
      <c r="K166" s="60"/>
      <c r="L166" s="60"/>
      <c r="M166" s="61"/>
    </row>
    <row r="167" spans="2:12" ht="12.75">
      <c r="B167" s="76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2:12" ht="12.75">
      <c r="B168" s="76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2:12" ht="12.75">
      <c r="B169" s="76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2:13" ht="12.75">
      <c r="B170" s="68"/>
      <c r="C170" s="68"/>
      <c r="D170" s="67"/>
      <c r="E170" s="67"/>
      <c r="F170" s="67"/>
      <c r="G170" s="67"/>
      <c r="H170" s="67"/>
      <c r="I170" s="67"/>
      <c r="J170" s="67"/>
      <c r="K170" s="67"/>
      <c r="L170" s="67"/>
      <c r="M170" s="68"/>
    </row>
    <row r="171" spans="2:14" ht="12.75">
      <c r="B171" s="93"/>
      <c r="C171" s="68"/>
      <c r="D171" s="67"/>
      <c r="E171" s="67"/>
      <c r="F171" s="67"/>
      <c r="G171" s="67"/>
      <c r="H171" s="67"/>
      <c r="I171" s="67"/>
      <c r="J171" s="67"/>
      <c r="K171" s="67"/>
      <c r="L171" s="67"/>
      <c r="M171" s="68"/>
      <c r="N171" s="68"/>
    </row>
    <row r="172" spans="2:14" ht="12.75">
      <c r="B172" s="71"/>
      <c r="C172" s="61"/>
      <c r="D172" s="60"/>
      <c r="E172" s="60"/>
      <c r="F172" s="60"/>
      <c r="G172" s="60"/>
      <c r="H172" s="60"/>
      <c r="I172" s="60"/>
      <c r="J172" s="60"/>
      <c r="K172" s="60"/>
      <c r="L172" s="60"/>
      <c r="M172" s="61"/>
      <c r="N172" s="68"/>
    </row>
    <row r="173" spans="2:14" ht="12.75">
      <c r="B173" s="76"/>
      <c r="D173" s="30"/>
      <c r="E173" s="30"/>
      <c r="F173" s="30"/>
      <c r="G173" s="60"/>
      <c r="H173" s="60"/>
      <c r="I173" s="60"/>
      <c r="J173" s="60"/>
      <c r="K173" s="60"/>
      <c r="L173" s="60"/>
      <c r="M173" s="61"/>
      <c r="N173" s="61"/>
    </row>
    <row r="174" spans="2:12" ht="12.75">
      <c r="B174" s="76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2:12" ht="12.75">
      <c r="B175" s="76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2:12" ht="12.75">
      <c r="B176" s="68"/>
      <c r="C176" s="68"/>
      <c r="D176" s="67"/>
      <c r="E176" s="67"/>
      <c r="F176" s="67"/>
      <c r="G176" s="30"/>
      <c r="H176" s="30"/>
      <c r="I176" s="30"/>
      <c r="J176" s="30"/>
      <c r="K176" s="30"/>
      <c r="L176" s="30"/>
    </row>
    <row r="177" spans="2:14" ht="12.75">
      <c r="B177" s="89"/>
      <c r="C177" s="68"/>
      <c r="D177" s="67"/>
      <c r="E177" s="67"/>
      <c r="F177" s="67"/>
      <c r="G177" s="67"/>
      <c r="H177" s="67"/>
      <c r="I177" s="67"/>
      <c r="J177" s="67"/>
      <c r="K177" s="67"/>
      <c r="L177" s="67"/>
      <c r="M177" s="68"/>
      <c r="N177" s="68"/>
    </row>
    <row r="178" spans="2:14" ht="12.75">
      <c r="B178" s="71"/>
      <c r="C178" s="61"/>
      <c r="D178" s="60"/>
      <c r="E178" s="60"/>
      <c r="F178" s="60"/>
      <c r="G178" s="60"/>
      <c r="H178" s="60"/>
      <c r="I178" s="60"/>
      <c r="J178" s="60"/>
      <c r="K178" s="60"/>
      <c r="L178" s="60"/>
      <c r="M178" s="61"/>
      <c r="N178" s="68"/>
    </row>
    <row r="179" spans="2:14" ht="12.75">
      <c r="B179" s="71"/>
      <c r="C179" s="61"/>
      <c r="D179" s="60"/>
      <c r="E179" s="60"/>
      <c r="F179" s="60"/>
      <c r="G179" s="30"/>
      <c r="H179" s="30"/>
      <c r="I179" s="30"/>
      <c r="J179" s="30"/>
      <c r="K179" s="30"/>
      <c r="L179" s="30"/>
      <c r="N179" s="61"/>
    </row>
    <row r="180" spans="2:14" ht="12.75">
      <c r="B180" s="76"/>
      <c r="D180" s="30"/>
      <c r="E180" s="30"/>
      <c r="F180" s="30"/>
      <c r="G180" s="30"/>
      <c r="H180" s="30"/>
      <c r="I180" s="30"/>
      <c r="J180" s="30"/>
      <c r="K180" s="30"/>
      <c r="L180" s="30"/>
      <c r="N180" s="61"/>
    </row>
    <row r="181" spans="2:12" ht="12.75">
      <c r="B181" s="76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2:13" ht="12.75">
      <c r="B182" s="76"/>
      <c r="D182" s="30"/>
      <c r="E182" s="30"/>
      <c r="F182" s="30"/>
      <c r="G182" s="67"/>
      <c r="H182" s="67"/>
      <c r="I182" s="67"/>
      <c r="J182" s="67"/>
      <c r="K182" s="67"/>
      <c r="L182" s="67"/>
      <c r="M182" s="68"/>
    </row>
    <row r="183" spans="2:13" ht="12.75">
      <c r="B183" s="68"/>
      <c r="C183" s="68"/>
      <c r="D183" s="67"/>
      <c r="E183" s="67"/>
      <c r="F183" s="67"/>
      <c r="G183" s="67"/>
      <c r="H183" s="67"/>
      <c r="I183" s="67"/>
      <c r="J183" s="67"/>
      <c r="K183" s="67"/>
      <c r="L183" s="67"/>
      <c r="M183" s="68"/>
    </row>
    <row r="184" spans="2:14" ht="12.75">
      <c r="B184" s="71"/>
      <c r="C184" s="61"/>
      <c r="D184" s="60"/>
      <c r="E184" s="60"/>
      <c r="F184" s="60"/>
      <c r="G184" s="60"/>
      <c r="H184" s="60"/>
      <c r="I184" s="60"/>
      <c r="J184" s="60"/>
      <c r="K184" s="60"/>
      <c r="L184" s="60"/>
      <c r="M184" s="61"/>
      <c r="N184" s="68"/>
    </row>
    <row r="185" spans="2:14" ht="12.75">
      <c r="B185" s="76"/>
      <c r="D185" s="30"/>
      <c r="E185" s="30"/>
      <c r="F185" s="30"/>
      <c r="G185" s="60"/>
      <c r="H185" s="60"/>
      <c r="I185" s="60"/>
      <c r="J185" s="60"/>
      <c r="K185" s="60"/>
      <c r="L185" s="60"/>
      <c r="M185" s="61"/>
      <c r="N185" s="61"/>
    </row>
    <row r="186" spans="2:12" ht="12.75">
      <c r="B186" s="76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2:13" ht="12.75">
      <c r="B187" s="76"/>
      <c r="D187" s="30"/>
      <c r="E187" s="30"/>
      <c r="F187" s="30"/>
      <c r="G187" s="60"/>
      <c r="H187" s="60"/>
      <c r="I187" s="60"/>
      <c r="J187" s="60"/>
      <c r="K187" s="60"/>
      <c r="L187" s="60"/>
      <c r="M187" s="61"/>
    </row>
    <row r="188" spans="2:12" ht="12.75">
      <c r="B188" s="68"/>
      <c r="C188" s="68"/>
      <c r="D188" s="67"/>
      <c r="E188" s="67"/>
      <c r="F188" s="67"/>
      <c r="G188" s="30"/>
      <c r="H188" s="30"/>
      <c r="I188" s="30"/>
      <c r="J188" s="30"/>
      <c r="K188" s="30"/>
      <c r="L188" s="30"/>
    </row>
    <row r="189" spans="2:14" ht="12.75">
      <c r="B189" s="89"/>
      <c r="C189" s="68"/>
      <c r="D189" s="67"/>
      <c r="E189" s="67"/>
      <c r="F189" s="67"/>
      <c r="G189" s="60"/>
      <c r="H189" s="60"/>
      <c r="I189" s="60"/>
      <c r="J189" s="60"/>
      <c r="K189" s="60"/>
      <c r="L189" s="60"/>
      <c r="M189" s="61"/>
      <c r="N189" s="68"/>
    </row>
    <row r="190" spans="2:14" ht="12.75">
      <c r="B190" s="71"/>
      <c r="C190" s="61"/>
      <c r="D190" s="60"/>
      <c r="E190" s="60"/>
      <c r="F190" s="60"/>
      <c r="G190" s="30"/>
      <c r="H190" s="30"/>
      <c r="I190" s="30"/>
      <c r="J190" s="30"/>
      <c r="K190" s="30"/>
      <c r="L190" s="30"/>
      <c r="N190" s="68"/>
    </row>
    <row r="191" spans="2:14" ht="12.75">
      <c r="B191" s="71"/>
      <c r="C191" s="61"/>
      <c r="D191" s="60"/>
      <c r="E191" s="60"/>
      <c r="F191" s="60"/>
      <c r="G191" s="30"/>
      <c r="H191" s="30"/>
      <c r="I191" s="30"/>
      <c r="J191" s="30"/>
      <c r="K191" s="30"/>
      <c r="L191" s="30"/>
      <c r="N191" s="61"/>
    </row>
    <row r="192" spans="2:14" ht="12.75">
      <c r="B192" s="76"/>
      <c r="D192" s="30"/>
      <c r="E192" s="30"/>
      <c r="F192" s="30"/>
      <c r="G192" s="30"/>
      <c r="H192" s="30"/>
      <c r="I192" s="30"/>
      <c r="J192" s="30"/>
      <c r="K192" s="30"/>
      <c r="L192" s="30"/>
      <c r="N192" s="61"/>
    </row>
    <row r="193" spans="2:12" ht="12.75">
      <c r="B193" s="71"/>
      <c r="C193" s="61"/>
      <c r="D193" s="60"/>
      <c r="E193" s="60"/>
      <c r="F193" s="60"/>
      <c r="G193" s="30"/>
      <c r="H193" s="30"/>
      <c r="I193" s="30"/>
      <c r="J193" s="30"/>
      <c r="K193" s="30"/>
      <c r="L193" s="30"/>
    </row>
    <row r="194" spans="2:14" ht="12.75">
      <c r="B194" s="76"/>
      <c r="D194" s="30"/>
      <c r="E194" s="30"/>
      <c r="F194" s="30"/>
      <c r="G194" s="30"/>
      <c r="H194" s="30"/>
      <c r="I194" s="30"/>
      <c r="J194" s="30"/>
      <c r="K194" s="30"/>
      <c r="L194" s="30"/>
      <c r="N194" s="61"/>
    </row>
    <row r="195" spans="2:12" ht="12.75">
      <c r="B195" s="71"/>
      <c r="C195" s="61"/>
      <c r="D195" s="60"/>
      <c r="E195" s="60"/>
      <c r="F195" s="60"/>
      <c r="G195" s="30"/>
      <c r="H195" s="30"/>
      <c r="I195" s="30"/>
      <c r="J195" s="30"/>
      <c r="K195" s="30"/>
      <c r="L195" s="30"/>
    </row>
    <row r="196" spans="2:14" ht="12.75">
      <c r="B196" s="81"/>
      <c r="D196" s="30"/>
      <c r="E196" s="30"/>
      <c r="F196" s="30"/>
      <c r="G196" s="67"/>
      <c r="H196" s="67"/>
      <c r="I196" s="67"/>
      <c r="J196" s="67"/>
      <c r="K196" s="67"/>
      <c r="L196" s="67"/>
      <c r="M196" s="68"/>
      <c r="N196" s="61"/>
    </row>
    <row r="197" spans="2:13" ht="12.75">
      <c r="B197" s="76"/>
      <c r="D197" s="30"/>
      <c r="E197" s="30"/>
      <c r="F197" s="30"/>
      <c r="G197" s="67"/>
      <c r="H197" s="67"/>
      <c r="I197" s="67"/>
      <c r="J197" s="67"/>
      <c r="K197" s="67"/>
      <c r="L197" s="67"/>
      <c r="M197" s="68"/>
    </row>
    <row r="198" spans="2:13" ht="12.75">
      <c r="B198" s="81"/>
      <c r="D198" s="30"/>
      <c r="E198" s="30"/>
      <c r="F198" s="30"/>
      <c r="G198" s="74"/>
      <c r="H198" s="74"/>
      <c r="I198" s="74"/>
      <c r="J198" s="74"/>
      <c r="K198" s="74"/>
      <c r="L198" s="74"/>
      <c r="M198" s="77"/>
    </row>
    <row r="199" spans="2:12" ht="12.75">
      <c r="B199" s="76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2:13" ht="12.75">
      <c r="B200" s="76"/>
      <c r="D200" s="30"/>
      <c r="E200" s="30"/>
      <c r="F200" s="30"/>
      <c r="G200" s="57"/>
      <c r="H200" s="57"/>
      <c r="I200" s="57"/>
      <c r="J200" s="57"/>
      <c r="K200" s="57"/>
      <c r="L200" s="57"/>
      <c r="M200" s="59"/>
    </row>
    <row r="201" spans="2:12" ht="12.75">
      <c r="B201" s="76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2:13" ht="12.75">
      <c r="B202" s="68"/>
      <c r="C202" s="68"/>
      <c r="D202" s="67"/>
      <c r="E202" s="67"/>
      <c r="F202" s="67"/>
      <c r="G202" s="60"/>
      <c r="H202" s="60"/>
      <c r="I202" s="60"/>
      <c r="J202" s="60"/>
      <c r="K202" s="60"/>
      <c r="L202" s="60"/>
      <c r="M202" s="61"/>
    </row>
    <row r="203" spans="2:14" ht="12.75">
      <c r="B203" s="89"/>
      <c r="C203" s="68"/>
      <c r="D203" s="67"/>
      <c r="E203" s="67"/>
      <c r="F203" s="67"/>
      <c r="G203" s="60"/>
      <c r="H203" s="60"/>
      <c r="I203" s="60"/>
      <c r="J203" s="60"/>
      <c r="K203" s="60"/>
      <c r="L203" s="60"/>
      <c r="M203" s="61"/>
      <c r="N203" s="68"/>
    </row>
    <row r="204" spans="2:14" ht="12.75">
      <c r="B204" s="77"/>
      <c r="C204" s="77"/>
      <c r="D204" s="77"/>
      <c r="E204" s="74"/>
      <c r="F204" s="74"/>
      <c r="G204" s="60"/>
      <c r="H204" s="60"/>
      <c r="I204" s="60"/>
      <c r="J204" s="60"/>
      <c r="K204" s="60"/>
      <c r="L204" s="60"/>
      <c r="M204" s="61"/>
      <c r="N204" s="68"/>
    </row>
    <row r="205" spans="4:14" ht="12.75">
      <c r="D205" s="30"/>
      <c r="E205" s="30"/>
      <c r="F205" s="30"/>
      <c r="G205" s="60"/>
      <c r="H205" s="60"/>
      <c r="I205" s="60"/>
      <c r="J205" s="60"/>
      <c r="K205" s="60"/>
      <c r="L205" s="60"/>
      <c r="M205" s="61"/>
      <c r="N205" s="77"/>
    </row>
    <row r="206" spans="2:12" ht="12.75">
      <c r="B206" s="80"/>
      <c r="C206" s="59"/>
      <c r="D206" s="57"/>
      <c r="E206" s="57"/>
      <c r="F206" s="57"/>
      <c r="G206" s="30"/>
      <c r="H206" s="30"/>
      <c r="I206" s="30"/>
      <c r="J206" s="30"/>
      <c r="K206" s="30"/>
      <c r="L206" s="30"/>
    </row>
    <row r="207" spans="2:14" ht="12.75">
      <c r="B207" s="29"/>
      <c r="D207" s="30"/>
      <c r="E207" s="30"/>
      <c r="F207" s="30"/>
      <c r="G207" s="30"/>
      <c r="H207" s="30"/>
      <c r="I207" s="30"/>
      <c r="J207" s="30"/>
      <c r="K207" s="30"/>
      <c r="L207" s="30"/>
      <c r="N207" s="59"/>
    </row>
    <row r="208" spans="2:12" ht="12.75">
      <c r="B208" s="71"/>
      <c r="C208" s="61"/>
      <c r="D208" s="60"/>
      <c r="E208" s="60"/>
      <c r="F208" s="60"/>
      <c r="G208" s="30"/>
      <c r="H208" s="30"/>
      <c r="I208" s="30"/>
      <c r="J208" s="30"/>
      <c r="K208" s="30"/>
      <c r="L208" s="30"/>
    </row>
    <row r="209" spans="2:14" ht="12.75">
      <c r="B209" s="71"/>
      <c r="C209" s="61"/>
      <c r="D209" s="60"/>
      <c r="E209" s="60"/>
      <c r="F209" s="60"/>
      <c r="G209" s="67"/>
      <c r="H209" s="67"/>
      <c r="I209" s="67"/>
      <c r="J209" s="67"/>
      <c r="K209" s="67"/>
      <c r="L209" s="67"/>
      <c r="M209" s="68"/>
      <c r="N209" s="61"/>
    </row>
    <row r="210" spans="2:14" ht="12.75">
      <c r="B210" s="71"/>
      <c r="C210" s="61"/>
      <c r="D210" s="60"/>
      <c r="E210" s="60"/>
      <c r="F210" s="60"/>
      <c r="G210" s="60"/>
      <c r="H210" s="60"/>
      <c r="I210" s="60"/>
      <c r="J210" s="60"/>
      <c r="K210" s="60"/>
      <c r="L210" s="60"/>
      <c r="M210" s="61"/>
      <c r="N210" s="61"/>
    </row>
    <row r="211" spans="2:14" ht="12.75">
      <c r="B211" s="71"/>
      <c r="C211" s="61"/>
      <c r="D211" s="60"/>
      <c r="E211" s="60"/>
      <c r="F211" s="60"/>
      <c r="G211" s="30"/>
      <c r="H211" s="30"/>
      <c r="I211" s="30"/>
      <c r="J211" s="30"/>
      <c r="K211" s="30"/>
      <c r="L211" s="30"/>
      <c r="N211" s="61"/>
    </row>
    <row r="212" spans="2:14" ht="12.75">
      <c r="B212" s="76"/>
      <c r="D212" s="30"/>
      <c r="E212" s="30"/>
      <c r="F212" s="30"/>
      <c r="G212" s="30"/>
      <c r="H212" s="30"/>
      <c r="I212" s="30"/>
      <c r="J212" s="30"/>
      <c r="K212" s="30"/>
      <c r="L212" s="30"/>
      <c r="N212" s="61"/>
    </row>
    <row r="213" spans="2:12" ht="12.75">
      <c r="B213" s="76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2:13" ht="12.75">
      <c r="B214" s="76"/>
      <c r="D214" s="30"/>
      <c r="E214" s="30"/>
      <c r="F214" s="30"/>
      <c r="G214" s="67"/>
      <c r="H214" s="67"/>
      <c r="I214" s="67"/>
      <c r="J214" s="67"/>
      <c r="K214" s="67"/>
      <c r="L214" s="67"/>
      <c r="M214" s="68"/>
    </row>
    <row r="215" spans="2:13" ht="12.75">
      <c r="B215" s="68"/>
      <c r="C215" s="68"/>
      <c r="D215" s="67"/>
      <c r="E215" s="67"/>
      <c r="F215" s="67"/>
      <c r="G215" s="60"/>
      <c r="H215" s="60"/>
      <c r="I215" s="60"/>
      <c r="J215" s="60"/>
      <c r="K215" s="60"/>
      <c r="L215" s="60"/>
      <c r="M215" s="61"/>
    </row>
    <row r="216" spans="2:14" ht="12.75">
      <c r="B216" s="71"/>
      <c r="C216" s="61"/>
      <c r="D216" s="60"/>
      <c r="E216" s="60"/>
      <c r="F216" s="60"/>
      <c r="G216" s="30"/>
      <c r="H216" s="30"/>
      <c r="I216" s="30"/>
      <c r="J216" s="30"/>
      <c r="K216" s="30"/>
      <c r="L216" s="30"/>
      <c r="N216" s="68"/>
    </row>
    <row r="217" spans="2:14" ht="12.75">
      <c r="B217" s="76"/>
      <c r="D217" s="30"/>
      <c r="E217" s="30"/>
      <c r="F217" s="30"/>
      <c r="G217" s="30"/>
      <c r="H217" s="30"/>
      <c r="I217" s="30"/>
      <c r="J217" s="30"/>
      <c r="K217" s="30"/>
      <c r="L217" s="30"/>
      <c r="N217" s="61"/>
    </row>
    <row r="218" spans="2:12" ht="12.75">
      <c r="B218" s="76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2:12" ht="12.75">
      <c r="B219" s="76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2:13" ht="12.75">
      <c r="B220" s="68"/>
      <c r="C220" s="68"/>
      <c r="D220" s="67"/>
      <c r="E220" s="67"/>
      <c r="F220" s="67"/>
      <c r="G220" s="67"/>
      <c r="H220" s="67"/>
      <c r="I220" s="67"/>
      <c r="J220" s="67"/>
      <c r="K220" s="67"/>
      <c r="L220" s="67"/>
      <c r="M220" s="68"/>
    </row>
    <row r="221" spans="2:14" ht="12.75">
      <c r="B221" s="71"/>
      <c r="C221" s="61"/>
      <c r="D221" s="60"/>
      <c r="E221" s="60"/>
      <c r="F221" s="60"/>
      <c r="G221" s="60"/>
      <c r="H221" s="60"/>
      <c r="I221" s="60"/>
      <c r="J221" s="60"/>
      <c r="K221" s="60"/>
      <c r="L221" s="60"/>
      <c r="M221" s="61"/>
      <c r="N221" s="68"/>
    </row>
    <row r="222" spans="2:14" ht="12.75">
      <c r="B222" s="76"/>
      <c r="D222" s="30"/>
      <c r="E222" s="30"/>
      <c r="F222" s="30"/>
      <c r="G222" s="30"/>
      <c r="H222" s="30"/>
      <c r="I222" s="30"/>
      <c r="J222" s="30"/>
      <c r="K222" s="30"/>
      <c r="L222" s="30"/>
      <c r="N222" s="61"/>
    </row>
    <row r="223" spans="2:12" ht="12.75">
      <c r="B223" s="76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2:13" ht="12.75">
      <c r="B224" s="76"/>
      <c r="D224" s="30"/>
      <c r="E224" s="30"/>
      <c r="F224" s="30"/>
      <c r="G224" s="67"/>
      <c r="H224" s="67"/>
      <c r="I224" s="67"/>
      <c r="J224" s="67"/>
      <c r="K224" s="67"/>
      <c r="L224" s="67"/>
      <c r="M224" s="68"/>
    </row>
    <row r="225" spans="2:13" ht="12.75">
      <c r="B225" s="76"/>
      <c r="D225" s="30"/>
      <c r="E225" s="30"/>
      <c r="F225" s="30"/>
      <c r="G225" s="67"/>
      <c r="H225" s="67"/>
      <c r="I225" s="67"/>
      <c r="J225" s="67"/>
      <c r="K225" s="67"/>
      <c r="L225" s="67"/>
      <c r="M225" s="68"/>
    </row>
    <row r="226" spans="2:13" ht="12.75">
      <c r="B226" s="68"/>
      <c r="C226" s="68"/>
      <c r="D226" s="67"/>
      <c r="E226" s="67"/>
      <c r="F226" s="67"/>
      <c r="G226" s="60"/>
      <c r="H226" s="60"/>
      <c r="I226" s="60"/>
      <c r="J226" s="60"/>
      <c r="K226" s="60"/>
      <c r="L226" s="60"/>
      <c r="M226" s="61"/>
    </row>
    <row r="227" spans="2:14" ht="12.75">
      <c r="B227" s="71"/>
      <c r="C227" s="61"/>
      <c r="D227" s="60"/>
      <c r="E227" s="60"/>
      <c r="F227" s="60"/>
      <c r="G227" s="60"/>
      <c r="H227" s="60"/>
      <c r="I227" s="60"/>
      <c r="J227" s="60"/>
      <c r="K227" s="60"/>
      <c r="L227" s="60"/>
      <c r="M227" s="61"/>
      <c r="N227" s="68"/>
    </row>
    <row r="228" spans="2:14" ht="12.75">
      <c r="B228" s="76"/>
      <c r="D228" s="30"/>
      <c r="E228" s="30"/>
      <c r="F228" s="30"/>
      <c r="G228" s="30"/>
      <c r="H228" s="30"/>
      <c r="I228" s="30"/>
      <c r="J228" s="30"/>
      <c r="K228" s="30"/>
      <c r="L228" s="30"/>
      <c r="N228" s="61"/>
    </row>
    <row r="229" spans="2:12" ht="12.75">
      <c r="B229" s="76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2:12" ht="12.75">
      <c r="B230" s="68"/>
      <c r="C230" s="68"/>
      <c r="D230" s="67"/>
      <c r="E230" s="67"/>
      <c r="F230" s="67"/>
      <c r="G230" s="30"/>
      <c r="H230" s="30"/>
      <c r="I230" s="30"/>
      <c r="J230" s="30"/>
      <c r="K230" s="30"/>
      <c r="L230" s="30"/>
    </row>
    <row r="231" spans="2:14" ht="12.75">
      <c r="B231" s="93"/>
      <c r="C231" s="68"/>
      <c r="D231" s="68"/>
      <c r="E231" s="67"/>
      <c r="F231" s="67"/>
      <c r="G231" s="30"/>
      <c r="H231" s="30"/>
      <c r="I231" s="30"/>
      <c r="J231" s="30"/>
      <c r="K231" s="30"/>
      <c r="L231" s="30"/>
      <c r="N231" s="68"/>
    </row>
    <row r="232" spans="2:14" ht="12.75">
      <c r="B232" s="71"/>
      <c r="C232" s="61"/>
      <c r="D232" s="60"/>
      <c r="E232" s="60"/>
      <c r="F232" s="60"/>
      <c r="G232" s="30"/>
      <c r="H232" s="30"/>
      <c r="I232" s="30"/>
      <c r="J232" s="30"/>
      <c r="K232" s="30"/>
      <c r="L232" s="30"/>
      <c r="N232" s="68"/>
    </row>
    <row r="233" spans="2:14" ht="12.75">
      <c r="B233" s="71"/>
      <c r="C233" s="61"/>
      <c r="D233" s="60"/>
      <c r="E233" s="60"/>
      <c r="F233" s="60"/>
      <c r="G233" s="30"/>
      <c r="H233" s="30"/>
      <c r="I233" s="30"/>
      <c r="J233" s="30"/>
      <c r="K233" s="30"/>
      <c r="L233" s="30"/>
      <c r="N233" s="61"/>
    </row>
    <row r="234" spans="2:14" ht="12.75">
      <c r="B234" s="76"/>
      <c r="D234" s="30"/>
      <c r="E234" s="30"/>
      <c r="F234" s="30"/>
      <c r="G234" s="30"/>
      <c r="H234" s="30"/>
      <c r="I234" s="30"/>
      <c r="J234" s="30"/>
      <c r="K234" s="30"/>
      <c r="L234" s="30"/>
      <c r="N234" s="61"/>
    </row>
    <row r="235" spans="2:12" ht="12.75">
      <c r="B235" s="76"/>
      <c r="D235" s="30"/>
      <c r="E235" s="30"/>
      <c r="F235" s="30"/>
      <c r="G235" s="30"/>
      <c r="H235" s="30"/>
      <c r="I235" s="30"/>
      <c r="J235" s="30"/>
      <c r="K235" s="30"/>
      <c r="L235" s="30"/>
    </row>
    <row r="236" spans="2:13" ht="12.75">
      <c r="B236" s="76"/>
      <c r="D236" s="30"/>
      <c r="E236" s="30"/>
      <c r="F236" s="30"/>
      <c r="G236" s="67"/>
      <c r="H236" s="67"/>
      <c r="I236" s="67"/>
      <c r="J236" s="67"/>
      <c r="K236" s="67"/>
      <c r="L236" s="67"/>
      <c r="M236" s="68"/>
    </row>
    <row r="237" spans="2:13" ht="12.75">
      <c r="B237" s="76"/>
      <c r="D237" s="30"/>
      <c r="E237" s="30"/>
      <c r="F237" s="30"/>
      <c r="G237" s="60"/>
      <c r="H237" s="60"/>
      <c r="I237" s="60"/>
      <c r="J237" s="60"/>
      <c r="K237" s="60"/>
      <c r="L237" s="60"/>
      <c r="M237" s="61"/>
    </row>
    <row r="238" spans="2:12" ht="12.75">
      <c r="B238" s="76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2:12" ht="12.75">
      <c r="B239" s="76"/>
      <c r="D239" s="30"/>
      <c r="E239" s="30"/>
      <c r="F239" s="30"/>
      <c r="G239" s="30"/>
      <c r="H239" s="30"/>
      <c r="I239" s="30"/>
      <c r="J239" s="30"/>
      <c r="K239" s="30"/>
      <c r="L239" s="30"/>
    </row>
    <row r="240" spans="2:12" ht="12.75">
      <c r="B240" s="76"/>
      <c r="D240" s="30"/>
      <c r="E240" s="30"/>
      <c r="F240" s="30"/>
      <c r="G240" s="30"/>
      <c r="H240" s="30"/>
      <c r="I240" s="30"/>
      <c r="J240" s="30"/>
      <c r="K240" s="30"/>
      <c r="L240" s="30"/>
    </row>
    <row r="241" spans="2:12" ht="12.75">
      <c r="B241" s="76"/>
      <c r="D241" s="30"/>
      <c r="E241" s="30"/>
      <c r="F241" s="30"/>
      <c r="G241" s="30"/>
      <c r="H241" s="30"/>
      <c r="I241" s="30"/>
      <c r="J241" s="30"/>
      <c r="K241" s="30"/>
      <c r="L241" s="30"/>
    </row>
    <row r="242" spans="2:12" ht="12.75">
      <c r="B242" s="68"/>
      <c r="C242" s="68"/>
      <c r="D242" s="67"/>
      <c r="E242" s="67"/>
      <c r="F242" s="67"/>
      <c r="G242" s="30"/>
      <c r="H242" s="30"/>
      <c r="I242" s="30"/>
      <c r="J242" s="30"/>
      <c r="K242" s="30"/>
      <c r="L242" s="30"/>
    </row>
    <row r="243" spans="2:14" ht="12.75">
      <c r="B243" s="71"/>
      <c r="C243" s="61"/>
      <c r="D243" s="60"/>
      <c r="E243" s="60"/>
      <c r="F243" s="60"/>
      <c r="G243" s="30"/>
      <c r="H243" s="30"/>
      <c r="I243" s="30"/>
      <c r="J243" s="30"/>
      <c r="K243" s="30"/>
      <c r="L243" s="30"/>
      <c r="N243" s="68"/>
    </row>
    <row r="244" spans="2:14" ht="12.75">
      <c r="B244" s="81"/>
      <c r="D244" s="30"/>
      <c r="E244" s="30"/>
      <c r="F244" s="30"/>
      <c r="G244" s="30"/>
      <c r="H244" s="30"/>
      <c r="I244" s="30"/>
      <c r="J244" s="30"/>
      <c r="K244" s="30"/>
      <c r="L244" s="30"/>
      <c r="N244" s="61"/>
    </row>
    <row r="245" spans="2:12" ht="12.75">
      <c r="B245" s="76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2:13" ht="12.75">
      <c r="B246" s="76"/>
      <c r="D246" s="30"/>
      <c r="E246" s="30"/>
      <c r="F246" s="30"/>
      <c r="G246" s="67"/>
      <c r="H246" s="67"/>
      <c r="I246" s="67"/>
      <c r="J246" s="67"/>
      <c r="K246" s="67"/>
      <c r="L246" s="67"/>
      <c r="M246" s="68"/>
    </row>
    <row r="247" spans="2:12" ht="12.75">
      <c r="B247" s="76"/>
      <c r="D247" s="30"/>
      <c r="E247" s="30"/>
      <c r="F247" s="30"/>
      <c r="G247" s="30"/>
      <c r="H247" s="30"/>
      <c r="I247" s="30"/>
      <c r="J247" s="30"/>
      <c r="K247" s="30"/>
      <c r="L247" s="30"/>
    </row>
    <row r="248" spans="2:12" ht="12.75">
      <c r="B248" s="76"/>
      <c r="D248" s="30"/>
      <c r="E248" s="30"/>
      <c r="F248" s="30"/>
      <c r="G248" s="30"/>
      <c r="H248" s="30"/>
      <c r="I248" s="30"/>
      <c r="J248" s="30"/>
      <c r="K248" s="30"/>
      <c r="L248" s="30"/>
    </row>
    <row r="249" spans="2:12" ht="12.75">
      <c r="B249" s="76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2:12" ht="12.75">
      <c r="B250" s="76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2:12" ht="12.75">
      <c r="B251" s="76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2:12" ht="12.75">
      <c r="B252" s="68"/>
      <c r="C252" s="68"/>
      <c r="D252" s="67"/>
      <c r="E252" s="67"/>
      <c r="F252" s="67"/>
      <c r="G252" s="30"/>
      <c r="H252" s="30"/>
      <c r="I252" s="30"/>
      <c r="J252" s="30"/>
      <c r="K252" s="30"/>
      <c r="L252" s="30"/>
    </row>
    <row r="253" spans="2:14" ht="12.75">
      <c r="B253" s="81"/>
      <c r="D253" s="30"/>
      <c r="E253" s="30"/>
      <c r="F253" s="30"/>
      <c r="G253" s="30"/>
      <c r="H253" s="30"/>
      <c r="I253" s="30"/>
      <c r="J253" s="30"/>
      <c r="K253" s="30"/>
      <c r="L253" s="30"/>
      <c r="N253" s="68"/>
    </row>
    <row r="254" spans="2:12" ht="12.75">
      <c r="B254" s="76"/>
      <c r="D254" s="30"/>
      <c r="E254" s="30"/>
      <c r="F254" s="30"/>
      <c r="G254" s="30"/>
      <c r="H254" s="30"/>
      <c r="I254" s="30"/>
      <c r="J254" s="30"/>
      <c r="K254" s="30"/>
      <c r="L254" s="30"/>
    </row>
    <row r="255" spans="2:13" ht="12.75">
      <c r="B255" s="76"/>
      <c r="D255" s="30"/>
      <c r="E255" s="30"/>
      <c r="F255" s="30"/>
      <c r="G255" s="67"/>
      <c r="H255" s="67"/>
      <c r="I255" s="67"/>
      <c r="J255" s="67"/>
      <c r="K255" s="67"/>
      <c r="L255" s="67"/>
      <c r="M255" s="68"/>
    </row>
    <row r="256" spans="2:13" ht="12.75">
      <c r="B256" s="76"/>
      <c r="D256" s="30"/>
      <c r="E256" s="30"/>
      <c r="F256" s="30"/>
      <c r="G256" s="60"/>
      <c r="H256" s="60"/>
      <c r="I256" s="60"/>
      <c r="J256" s="60"/>
      <c r="K256" s="60"/>
      <c r="L256" s="60"/>
      <c r="M256" s="61"/>
    </row>
    <row r="257" spans="2:12" ht="12.75">
      <c r="B257" s="76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2:12" ht="12.75">
      <c r="B258" s="76"/>
      <c r="D258" s="30"/>
      <c r="E258" s="30"/>
      <c r="F258" s="30"/>
      <c r="G258" s="30"/>
      <c r="H258" s="30"/>
      <c r="I258" s="30"/>
      <c r="J258" s="30"/>
      <c r="K258" s="30"/>
      <c r="L258" s="30"/>
    </row>
    <row r="259" spans="2:12" ht="12.75">
      <c r="B259" s="76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2:12" ht="12.75">
      <c r="B260" s="76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2:12" ht="12.75">
      <c r="B261" s="68"/>
      <c r="C261" s="68"/>
      <c r="D261" s="67"/>
      <c r="E261" s="67"/>
      <c r="F261" s="67"/>
      <c r="G261" s="30"/>
      <c r="H261" s="30"/>
      <c r="I261" s="30"/>
      <c r="J261" s="30"/>
      <c r="K261" s="30"/>
      <c r="L261" s="30"/>
    </row>
    <row r="262" spans="2:14" ht="12.75">
      <c r="B262" s="71"/>
      <c r="C262" s="61"/>
      <c r="D262" s="60"/>
      <c r="E262" s="60"/>
      <c r="F262" s="60"/>
      <c r="G262" s="30"/>
      <c r="H262" s="30"/>
      <c r="I262" s="30"/>
      <c r="J262" s="30"/>
      <c r="K262" s="30"/>
      <c r="L262" s="30"/>
      <c r="N262" s="68"/>
    </row>
    <row r="263" spans="2:14" ht="12.75">
      <c r="B263" s="81"/>
      <c r="D263" s="30"/>
      <c r="E263" s="30"/>
      <c r="F263" s="30"/>
      <c r="G263" s="30"/>
      <c r="H263" s="30"/>
      <c r="I263" s="30"/>
      <c r="J263" s="30"/>
      <c r="K263" s="30"/>
      <c r="L263" s="30"/>
      <c r="N263" s="61"/>
    </row>
    <row r="264" spans="2:12" ht="12.75">
      <c r="B264" s="76"/>
      <c r="D264" s="30"/>
      <c r="E264" s="30"/>
      <c r="F264" s="30"/>
      <c r="G264" s="30"/>
      <c r="H264" s="30"/>
      <c r="I264" s="30"/>
      <c r="J264" s="30"/>
      <c r="K264" s="30"/>
      <c r="L264" s="30"/>
    </row>
    <row r="265" spans="2:13" ht="12.75">
      <c r="B265" s="76"/>
      <c r="D265" s="30"/>
      <c r="E265" s="30"/>
      <c r="F265" s="30"/>
      <c r="G265" s="67"/>
      <c r="H265" s="67"/>
      <c r="I265" s="67"/>
      <c r="J265" s="67"/>
      <c r="K265" s="67"/>
      <c r="L265" s="67"/>
      <c r="M265" s="68"/>
    </row>
    <row r="266" spans="2:12" ht="12.75">
      <c r="B266" s="76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2:12" ht="12.75">
      <c r="B267" s="76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2:12" ht="12.75">
      <c r="B268" s="76"/>
      <c r="D268" s="30"/>
      <c r="E268" s="30"/>
      <c r="F268" s="30"/>
      <c r="G268" s="30"/>
      <c r="H268" s="30"/>
      <c r="I268" s="30"/>
      <c r="J268" s="30"/>
      <c r="K268" s="30"/>
      <c r="L268" s="30"/>
    </row>
    <row r="269" spans="2:12" ht="12.75">
      <c r="B269" s="76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2:12" ht="12.75">
      <c r="B270" s="76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2:12" ht="12.75">
      <c r="B271" s="68"/>
      <c r="C271" s="68"/>
      <c r="D271" s="67"/>
      <c r="E271" s="67"/>
      <c r="F271" s="67"/>
      <c r="G271" s="30"/>
      <c r="H271" s="30"/>
      <c r="I271" s="30"/>
      <c r="J271" s="30"/>
      <c r="K271" s="30"/>
      <c r="L271" s="30"/>
    </row>
    <row r="272" spans="2:14" ht="12.75">
      <c r="B272" s="81"/>
      <c r="D272" s="30"/>
      <c r="E272" s="30"/>
      <c r="F272" s="30"/>
      <c r="G272" s="30"/>
      <c r="H272" s="30"/>
      <c r="I272" s="30"/>
      <c r="J272" s="30"/>
      <c r="K272" s="30"/>
      <c r="L272" s="30"/>
      <c r="N272" s="68"/>
    </row>
    <row r="273" spans="2:12" ht="12.75">
      <c r="B273" s="76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2:13" ht="12.75">
      <c r="B274" s="76"/>
      <c r="D274" s="30"/>
      <c r="E274" s="30"/>
      <c r="F274" s="30"/>
      <c r="G274" s="67"/>
      <c r="H274" s="67"/>
      <c r="I274" s="67"/>
      <c r="J274" s="67"/>
      <c r="K274" s="67"/>
      <c r="L274" s="67"/>
      <c r="M274" s="68"/>
    </row>
    <row r="275" spans="2:13" ht="12.75">
      <c r="B275" s="76"/>
      <c r="D275" s="30"/>
      <c r="E275" s="30"/>
      <c r="F275" s="30"/>
      <c r="G275" s="60"/>
      <c r="H275" s="60"/>
      <c r="I275" s="60"/>
      <c r="J275" s="60"/>
      <c r="K275" s="60"/>
      <c r="L275" s="60"/>
      <c r="M275" s="61"/>
    </row>
    <row r="276" spans="2:12" ht="12.75">
      <c r="B276" s="76"/>
      <c r="D276" s="30"/>
      <c r="E276" s="30"/>
      <c r="F276" s="30"/>
      <c r="G276" s="30"/>
      <c r="H276" s="30"/>
      <c r="I276" s="30"/>
      <c r="J276" s="30"/>
      <c r="K276" s="30"/>
      <c r="L276" s="30"/>
    </row>
    <row r="277" spans="2:12" ht="12.75">
      <c r="B277" s="76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2:12" ht="12.75">
      <c r="B278" s="76"/>
      <c r="D278" s="30"/>
      <c r="E278" s="30"/>
      <c r="F278" s="30"/>
      <c r="G278" s="30"/>
      <c r="H278" s="30"/>
      <c r="I278" s="30"/>
      <c r="J278" s="30"/>
      <c r="K278" s="30"/>
      <c r="L278" s="30"/>
    </row>
    <row r="279" spans="2:12" ht="12.75">
      <c r="B279" s="76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2:13" ht="12.75">
      <c r="B280" s="68"/>
      <c r="C280" s="68"/>
      <c r="D280" s="67"/>
      <c r="E280" s="67"/>
      <c r="F280" s="67"/>
      <c r="G280" s="67"/>
      <c r="H280" s="67"/>
      <c r="I280" s="67"/>
      <c r="J280" s="67"/>
      <c r="K280" s="67"/>
      <c r="L280" s="67"/>
      <c r="M280" s="68"/>
    </row>
    <row r="281" spans="2:14" ht="12.75">
      <c r="B281" s="71"/>
      <c r="C281" s="61"/>
      <c r="D281" s="60"/>
      <c r="E281" s="60"/>
      <c r="F281" s="60"/>
      <c r="G281" s="67"/>
      <c r="H281" s="67"/>
      <c r="I281" s="67"/>
      <c r="J281" s="67"/>
      <c r="K281" s="67"/>
      <c r="L281" s="67"/>
      <c r="M281" s="68"/>
      <c r="N281" s="68"/>
    </row>
    <row r="282" spans="2:14" ht="12.75">
      <c r="B282" s="76"/>
      <c r="D282" s="30"/>
      <c r="E282" s="30"/>
      <c r="F282" s="30"/>
      <c r="G282" s="60"/>
      <c r="H282" s="60"/>
      <c r="I282" s="60"/>
      <c r="J282" s="60"/>
      <c r="K282" s="60"/>
      <c r="L282" s="60"/>
      <c r="M282" s="61"/>
      <c r="N282" s="61"/>
    </row>
    <row r="283" spans="2:12" ht="12.75">
      <c r="B283" s="76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2:12" ht="12.75">
      <c r="B284" s="76"/>
      <c r="D284" s="30"/>
      <c r="E284" s="30"/>
      <c r="F284" s="30"/>
      <c r="G284" s="30"/>
      <c r="H284" s="30"/>
      <c r="I284" s="30"/>
      <c r="J284" s="30"/>
      <c r="K284" s="30"/>
      <c r="L284" s="30"/>
    </row>
    <row r="285" spans="2:12" ht="12.75">
      <c r="B285" s="76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2:12" ht="12.75">
      <c r="B286" s="68"/>
      <c r="C286" s="68"/>
      <c r="D286" s="67"/>
      <c r="E286" s="67"/>
      <c r="F286" s="67"/>
      <c r="G286" s="30"/>
      <c r="H286" s="30"/>
      <c r="I286" s="30"/>
      <c r="J286" s="30"/>
      <c r="K286" s="30"/>
      <c r="L286" s="30"/>
    </row>
    <row r="287" spans="2:14" ht="12.75">
      <c r="B287" s="70"/>
      <c r="C287" s="68"/>
      <c r="D287" s="68"/>
      <c r="E287" s="67"/>
      <c r="F287" s="67"/>
      <c r="G287" s="30"/>
      <c r="H287" s="30"/>
      <c r="I287" s="30"/>
      <c r="J287" s="30"/>
      <c r="K287" s="30"/>
      <c r="L287" s="30"/>
      <c r="N287" s="68"/>
    </row>
    <row r="288" spans="2:14" ht="12.75">
      <c r="B288" s="71"/>
      <c r="C288" s="61"/>
      <c r="D288" s="60"/>
      <c r="E288" s="60"/>
      <c r="F288" s="60"/>
      <c r="G288" s="30"/>
      <c r="H288" s="30"/>
      <c r="I288" s="30"/>
      <c r="J288" s="30"/>
      <c r="K288" s="30"/>
      <c r="L288" s="30"/>
      <c r="N288" s="68"/>
    </row>
    <row r="289" spans="2:14" ht="12.75">
      <c r="B289" s="76"/>
      <c r="D289" s="30"/>
      <c r="E289" s="30"/>
      <c r="F289" s="30"/>
      <c r="G289" s="67"/>
      <c r="H289" s="67"/>
      <c r="I289" s="67"/>
      <c r="J289" s="67"/>
      <c r="K289" s="67"/>
      <c r="L289" s="67"/>
      <c r="M289" s="68"/>
      <c r="N289" s="61"/>
    </row>
    <row r="290" spans="2:13" ht="12.75">
      <c r="B290" s="76"/>
      <c r="D290" s="30"/>
      <c r="E290" s="30"/>
      <c r="F290" s="30"/>
      <c r="G290" s="74"/>
      <c r="H290" s="74"/>
      <c r="I290" s="74"/>
      <c r="J290" s="74"/>
      <c r="K290" s="74"/>
      <c r="L290" s="74"/>
      <c r="M290" s="77"/>
    </row>
    <row r="291" spans="2:12" ht="12.75">
      <c r="B291" s="76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2:13" ht="15.75">
      <c r="B292" s="76"/>
      <c r="D292" s="30"/>
      <c r="E292" s="30"/>
      <c r="F292" s="30"/>
      <c r="G292" s="95"/>
      <c r="H292" s="95"/>
      <c r="I292" s="95"/>
      <c r="J292" s="95"/>
      <c r="K292" s="95"/>
      <c r="L292" s="95"/>
      <c r="M292" s="96"/>
    </row>
    <row r="293" spans="2:6" ht="12.75">
      <c r="B293" s="76"/>
      <c r="D293" s="30"/>
      <c r="E293" s="30"/>
      <c r="F293" s="30"/>
    </row>
    <row r="294" spans="2:6" ht="12.75">
      <c r="B294" s="76"/>
      <c r="D294" s="30"/>
      <c r="E294" s="30"/>
      <c r="F294" s="30"/>
    </row>
    <row r="295" spans="2:6" ht="12.75">
      <c r="B295" s="68"/>
      <c r="C295" s="68"/>
      <c r="D295" s="67"/>
      <c r="E295" s="67"/>
      <c r="F295" s="67"/>
    </row>
    <row r="296" spans="2:14" ht="12.75">
      <c r="B296" s="77"/>
      <c r="C296" s="77"/>
      <c r="D296" s="77"/>
      <c r="E296" s="74"/>
      <c r="F296" s="74"/>
      <c r="N296" s="68"/>
    </row>
    <row r="297" spans="2:14" ht="12.75">
      <c r="B297" s="29"/>
      <c r="D297" s="30"/>
      <c r="E297" s="30"/>
      <c r="F297" s="30"/>
      <c r="N297" s="77"/>
    </row>
    <row r="298" spans="2:6" ht="15.75">
      <c r="B298" s="97"/>
      <c r="C298" s="96"/>
      <c r="D298" s="95"/>
      <c r="E298" s="98"/>
      <c r="F298" s="95"/>
    </row>
    <row r="299" ht="15.75">
      <c r="N299" s="96"/>
    </row>
  </sheetData>
  <mergeCells count="3">
    <mergeCell ref="I8:K8"/>
    <mergeCell ref="G10:I12"/>
    <mergeCell ref="K10:M1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Magazyn Komputerowy 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Słowniki</dc:title>
  <dc:subject>Test komputerowych słowników dwujęzycznych CHIP 2/2000</dc:subject>
  <dc:creator>Albert Duchnicz</dc:creator>
  <cp:keywords/>
  <dc:description/>
  <cp:lastModifiedBy>Vogel Publishing Sp. z o.o.</cp:lastModifiedBy>
  <dcterms:created xsi:type="dcterms:W3CDTF">1999-11-01T20:56:22Z</dcterms:created>
  <dcterms:modified xsi:type="dcterms:W3CDTF">1999-12-23T09:52:17Z</dcterms:modified>
  <cp:category/>
  <cp:version/>
  <cp:contentType/>
  <cp:contentStatus/>
</cp:coreProperties>
</file>